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41" activeTab="18"/>
  </bookViews>
  <sheets>
    <sheet name="01" sheetId="1" r:id="rId1"/>
    <sheet name="01.1" sheetId="2" r:id="rId2"/>
    <sheet name="03" sheetId="3" r:id="rId3"/>
    <sheet name="03.1" sheetId="4" r:id="rId4"/>
    <sheet name="04" sheetId="5" r:id="rId5"/>
    <sheet name="04.1" sheetId="6" r:id="rId6"/>
    <sheet name="05" sheetId="7" r:id="rId7"/>
    <sheet name="05.1" sheetId="8" r:id="rId8"/>
    <sheet name="06" sheetId="9" r:id="rId9"/>
    <sheet name="06.1" sheetId="10" r:id="rId10"/>
    <sheet name="07" sheetId="11" r:id="rId11"/>
    <sheet name="07.1" sheetId="12" r:id="rId12"/>
    <sheet name="08" sheetId="13" r:id="rId13"/>
    <sheet name="08.1" sheetId="14" r:id="rId14"/>
    <sheet name="10" sheetId="15" r:id="rId15"/>
    <sheet name="10.1" sheetId="16" r:id="rId16"/>
    <sheet name="11" sheetId="17" r:id="rId17"/>
    <sheet name="11,1" sheetId="18" r:id="rId18"/>
    <sheet name="12" sheetId="19" r:id="rId19"/>
    <sheet name="12,1" sheetId="20" r:id="rId20"/>
  </sheets>
  <definedNames/>
  <calcPr fullCalcOnLoad="1"/>
</workbook>
</file>

<file path=xl/sharedStrings.xml><?xml version="1.0" encoding="utf-8"?>
<sst xmlns="http://schemas.openxmlformats.org/spreadsheetml/2006/main" count="2076" uniqueCount="111">
  <si>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</si>
  <si>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</si>
  <si>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</si>
  <si>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</si>
  <si>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</si>
  <si>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</si>
  <si>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</si>
  <si>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</si>
  <si>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</si>
  <si>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</si>
  <si>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</si>
  <si>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</si>
  <si>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</si>
  <si>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</si>
  <si>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</si>
  <si>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</si>
  <si>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</si>
  <si>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</si>
  <si>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Договоры, заключенные по результатам закупоки товаров, работ, услуг</t>
  </si>
  <si>
    <t>Из них договоры, заключенные заказчиком по результатам закупки у единственного поставщика (исполнителя, подрядчика) по результатам несостоявшейся конкурентной закупки</t>
  </si>
  <si>
    <t>50,00</t>
  </si>
  <si>
    <t>Январь 2020.</t>
  </si>
  <si>
    <t>38</t>
  </si>
  <si>
    <t>4 385 883,85</t>
  </si>
  <si>
    <t>76</t>
  </si>
  <si>
    <t>8 771 767,70</t>
  </si>
  <si>
    <t>Январь-февраль 2020 г.</t>
  </si>
  <si>
    <t>Февраль 2020.</t>
  </si>
  <si>
    <t>37</t>
  </si>
  <si>
    <t>12 260 494,45</t>
  </si>
  <si>
    <t>52,11</t>
  </si>
  <si>
    <t>80,51</t>
  </si>
  <si>
    <t>34</t>
  </si>
  <si>
    <t>2 968 043,87</t>
  </si>
  <si>
    <t>47,89</t>
  </si>
  <si>
    <t>19,49</t>
  </si>
  <si>
    <t>71</t>
  </si>
  <si>
    <t>15 228 538,32</t>
  </si>
  <si>
    <t>Март 2020.</t>
  </si>
  <si>
    <t>43</t>
  </si>
  <si>
    <t>7 540 568,51</t>
  </si>
  <si>
    <t>51,19</t>
  </si>
  <si>
    <t>59,25</t>
  </si>
  <si>
    <t>41</t>
  </si>
  <si>
    <t>5 186 891,11</t>
  </si>
  <si>
    <t>48,81</t>
  </si>
  <si>
    <t>40,75</t>
  </si>
  <si>
    <t>84</t>
  </si>
  <si>
    <t>12 727 459,62</t>
  </si>
  <si>
    <t>Январь-март 2020 г.</t>
  </si>
  <si>
    <t>Январь-апрель 2020 г.</t>
  </si>
  <si>
    <t>Апрель 2020.</t>
  </si>
  <si>
    <t>15</t>
  </si>
  <si>
    <t>3 632 818,59</t>
  </si>
  <si>
    <t>51,72</t>
  </si>
  <si>
    <t>90,83</t>
  </si>
  <si>
    <t>14</t>
  </si>
  <si>
    <t>366 978,74</t>
  </si>
  <si>
    <t>48,28</t>
  </si>
  <si>
    <t>9,17</t>
  </si>
  <si>
    <t>29</t>
  </si>
  <si>
    <t>3 999 797,33</t>
  </si>
  <si>
    <t>Январь-май 2020 г.</t>
  </si>
  <si>
    <t>Май 2020.</t>
  </si>
  <si>
    <t>1 633 297,51</t>
  </si>
  <si>
    <t>3 266 595,02</t>
  </si>
  <si>
    <t>Январь-июнь 2020 г.</t>
  </si>
  <si>
    <t>Июнь 2020.</t>
  </si>
  <si>
    <t>47</t>
  </si>
  <si>
    <t>3 727 046,87</t>
  </si>
  <si>
    <t>46</t>
  </si>
  <si>
    <t>2 056 961,87</t>
  </si>
  <si>
    <t>50,54</t>
  </si>
  <si>
    <t>64,44</t>
  </si>
  <si>
    <t>49,46</t>
  </si>
  <si>
    <t>35,56</t>
  </si>
  <si>
    <t>93</t>
  </si>
  <si>
    <t>5 784 008,74</t>
  </si>
  <si>
    <t>Июль 2020.</t>
  </si>
  <si>
    <t>27</t>
  </si>
  <si>
    <t>3 978 068,28</t>
  </si>
  <si>
    <t>100,00</t>
  </si>
  <si>
    <t>Январь-июль 2020 г.</t>
  </si>
  <si>
    <t>Январь-август 2020 г.</t>
  </si>
  <si>
    <t>Август 2020.</t>
  </si>
  <si>
    <t>32</t>
  </si>
  <si>
    <t>5 110 045,93</t>
  </si>
  <si>
    <t>544 453,15</t>
  </si>
  <si>
    <t>84,38</t>
  </si>
  <si>
    <t>10,65</t>
  </si>
  <si>
    <t>Сентябрь 2020.</t>
  </si>
  <si>
    <t>Октябрь 2020.</t>
  </si>
  <si>
    <t>Январь-октябрь 2020 г.</t>
  </si>
  <si>
    <t>103</t>
  </si>
  <si>
    <t>13 233 064,39</t>
  </si>
  <si>
    <t>102</t>
  </si>
  <si>
    <t>10 661 664,29</t>
  </si>
  <si>
    <t>99,03</t>
  </si>
  <si>
    <t>80,57</t>
  </si>
  <si>
    <t>Ноябрь 2020.</t>
  </si>
  <si>
    <t>Январь-ноябрь 2020 г.</t>
  </si>
  <si>
    <t>60</t>
  </si>
  <si>
    <t>5 468 180,80</t>
  </si>
  <si>
    <t>Январь-декабрь 2020 г.</t>
  </si>
  <si>
    <t>Декабрь 2020.</t>
  </si>
  <si>
    <t>52</t>
  </si>
  <si>
    <t>11 009 305,23</t>
  </si>
  <si>
    <t>51</t>
  </si>
  <si>
    <t>10 182 805,23</t>
  </si>
  <si>
    <t>98,08</t>
  </si>
  <si>
    <t>92,49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</si>
</sst>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%"/>
    <numFmt numFmtId="183" formatCode="0.00000"/>
    <numFmt numFmtId="184" formatCode="0.0000"/>
    <numFmt numFmtId="185" formatCode="0.000"/>
    <numFmt numFmtId="186" formatCode="0.000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17" fontId="3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N8" sqref="N8:Q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26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23" t="s">
        <v>22</v>
      </c>
      <c r="C7" s="23" t="s">
        <v>23</v>
      </c>
      <c r="D7" s="23" t="s">
        <v>20</v>
      </c>
      <c r="E7" s="23" t="s">
        <v>20</v>
      </c>
      <c r="F7" s="23" t="s">
        <v>22</v>
      </c>
      <c r="G7" s="23" t="s">
        <v>23</v>
      </c>
      <c r="H7" s="23" t="s">
        <v>20</v>
      </c>
      <c r="I7" s="23" t="s">
        <v>20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>
      <c r="A8" s="6" t="s">
        <v>27</v>
      </c>
      <c r="B8" s="2" t="s">
        <v>28</v>
      </c>
      <c r="C8" s="2" t="s">
        <v>29</v>
      </c>
      <c r="D8" s="2" t="s">
        <v>30</v>
      </c>
      <c r="E8" s="2" t="s">
        <v>31</v>
      </c>
      <c r="F8" s="2" t="s">
        <v>32</v>
      </c>
      <c r="G8" s="2" t="s">
        <v>33</v>
      </c>
      <c r="H8" s="2" t="s">
        <v>34</v>
      </c>
      <c r="I8" s="2" t="s">
        <v>35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8" t="s">
        <v>36</v>
      </c>
      <c r="S8" s="8" t="s">
        <v>37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12" sqref="B12:S1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'06'!B2:S2</f>
        <v>Январь-июнь 2020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2020.</v>
      </c>
      <c r="B7" s="6" t="str">
        <f>'01'!B7</f>
        <v>38</v>
      </c>
      <c r="C7" s="6" t="str">
        <f>'01'!C7</f>
        <v>4 385 883,85</v>
      </c>
      <c r="D7" s="14">
        <f aca="true" t="shared" si="0" ref="D7:E18">B7/B7*100</f>
        <v>100</v>
      </c>
      <c r="E7" s="14">
        <f t="shared" si="0"/>
        <v>100</v>
      </c>
      <c r="F7" s="6" t="str">
        <f>'01'!F7</f>
        <v>38</v>
      </c>
      <c r="G7" s="6" t="str">
        <f>'01'!G7</f>
        <v>4 385 883,85</v>
      </c>
      <c r="H7" s="14">
        <f aca="true" t="shared" si="1" ref="H7:I18">F7/B7*100</f>
        <v>100</v>
      </c>
      <c r="I7" s="14">
        <f t="shared" si="1"/>
        <v>100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2020.</v>
      </c>
      <c r="B8" s="2" t="str">
        <f>'01'!B8</f>
        <v>37</v>
      </c>
      <c r="C8" s="2" t="str">
        <f>'01'!C8</f>
        <v>12 260 494,45</v>
      </c>
      <c r="D8" s="14">
        <f t="shared" si="0"/>
        <v>100</v>
      </c>
      <c r="E8" s="14">
        <f t="shared" si="0"/>
        <v>100</v>
      </c>
      <c r="F8" s="2" t="str">
        <f>'01'!F8</f>
        <v>34</v>
      </c>
      <c r="G8" s="2" t="str">
        <f>'01'!G8</f>
        <v>2 968 043,87</v>
      </c>
      <c r="H8" s="14">
        <f t="shared" si="1"/>
        <v>91.8918918918919</v>
      </c>
      <c r="I8" s="14">
        <f t="shared" si="1"/>
        <v>24.208190641120517</v>
      </c>
      <c r="J8" s="2">
        <v>3</v>
      </c>
      <c r="K8" s="20">
        <v>9292450.58</v>
      </c>
      <c r="L8" s="14">
        <f aca="true" t="shared" si="2" ref="L8:M18">J8/F8*100</f>
        <v>8.823529411764707</v>
      </c>
      <c r="M8" s="14">
        <f t="shared" si="2"/>
        <v>313.083329863315</v>
      </c>
      <c r="N8" s="2"/>
      <c r="O8" s="2"/>
      <c r="P8" s="13"/>
      <c r="Q8" s="13"/>
      <c r="R8" s="5"/>
      <c r="S8" s="5"/>
    </row>
    <row r="9" spans="1:19" ht="21" customHeight="1">
      <c r="A9" s="6" t="str">
        <f>'03'!A9</f>
        <v>Март 2020.</v>
      </c>
      <c r="B9" s="23" t="str">
        <f>'03'!B9</f>
        <v>43</v>
      </c>
      <c r="C9" s="23" t="str">
        <f>'03'!C9</f>
        <v>7 540 568,51</v>
      </c>
      <c r="D9" s="14">
        <f t="shared" si="0"/>
        <v>100</v>
      </c>
      <c r="E9" s="14">
        <f t="shared" si="0"/>
        <v>100</v>
      </c>
      <c r="F9" s="23" t="str">
        <f>'03'!F9</f>
        <v>41</v>
      </c>
      <c r="G9" s="23" t="str">
        <f>'03'!G9</f>
        <v>5 186 891,11</v>
      </c>
      <c r="H9" s="14">
        <f t="shared" si="1"/>
        <v>95.34883720930233</v>
      </c>
      <c r="I9" s="14">
        <f t="shared" si="1"/>
        <v>68.78647283850485</v>
      </c>
      <c r="J9" s="23">
        <v>1</v>
      </c>
      <c r="K9" s="24">
        <v>2011120</v>
      </c>
      <c r="L9" s="14">
        <f>J9/F9*100</f>
        <v>2.4390243902439024</v>
      </c>
      <c r="M9" s="14">
        <f>K9/G9*100</f>
        <v>38.7731293630338</v>
      </c>
      <c r="N9" s="23"/>
      <c r="O9" s="23"/>
      <c r="P9" s="23"/>
      <c r="Q9" s="23"/>
      <c r="R9" s="23"/>
      <c r="S9" s="23"/>
    </row>
    <row r="10" spans="1:19" ht="21" customHeight="1">
      <c r="A10" s="6" t="str">
        <f>'04'!A10</f>
        <v>Апрель 2020.</v>
      </c>
      <c r="B10" s="2" t="str">
        <f>'04'!B10</f>
        <v>15</v>
      </c>
      <c r="C10" s="2" t="str">
        <f>'04'!C10</f>
        <v>3 632 818,59</v>
      </c>
      <c r="D10" s="14">
        <f t="shared" si="0"/>
        <v>100</v>
      </c>
      <c r="E10" s="14">
        <f t="shared" si="0"/>
        <v>100</v>
      </c>
      <c r="F10" s="2" t="str">
        <f>'04'!F10</f>
        <v>14</v>
      </c>
      <c r="G10" s="2" t="str">
        <f>'04'!G10</f>
        <v>366 978,74</v>
      </c>
      <c r="H10" s="14">
        <f t="shared" si="1"/>
        <v>93.33333333333333</v>
      </c>
      <c r="I10" s="14">
        <f t="shared" si="1"/>
        <v>10.101763435426596</v>
      </c>
      <c r="J10" s="2">
        <v>0</v>
      </c>
      <c r="K10" s="20">
        <v>0</v>
      </c>
      <c r="L10" s="14">
        <f t="shared" si="2"/>
        <v>0</v>
      </c>
      <c r="M10" s="14">
        <f t="shared" si="2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'05'!A11</f>
        <v>Май 2020.</v>
      </c>
      <c r="B11" s="23" t="s">
        <v>22</v>
      </c>
      <c r="C11" s="23" t="s">
        <v>64</v>
      </c>
      <c r="D11" s="14">
        <f t="shared" si="0"/>
        <v>100</v>
      </c>
      <c r="E11" s="14">
        <f t="shared" si="0"/>
        <v>100</v>
      </c>
      <c r="F11" s="23" t="s">
        <v>22</v>
      </c>
      <c r="G11" s="23" t="s">
        <v>64</v>
      </c>
      <c r="H11" s="14">
        <f t="shared" si="1"/>
        <v>100</v>
      </c>
      <c r="I11" s="14">
        <f t="shared" si="1"/>
        <v>100</v>
      </c>
      <c r="J11" s="2">
        <v>0</v>
      </c>
      <c r="K11" s="20">
        <v>0</v>
      </c>
      <c r="L11" s="14">
        <f t="shared" si="2"/>
        <v>0</v>
      </c>
      <c r="M11" s="14">
        <f t="shared" si="2"/>
        <v>0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2020.</v>
      </c>
      <c r="B12" s="23" t="s">
        <v>68</v>
      </c>
      <c r="C12" s="23" t="s">
        <v>69</v>
      </c>
      <c r="D12" s="14">
        <f t="shared" si="0"/>
        <v>100</v>
      </c>
      <c r="E12" s="14">
        <f t="shared" si="0"/>
        <v>100</v>
      </c>
      <c r="F12" s="23" t="s">
        <v>70</v>
      </c>
      <c r="G12" s="23" t="s">
        <v>71</v>
      </c>
      <c r="H12" s="14">
        <f t="shared" si="1"/>
        <v>97.87234042553192</v>
      </c>
      <c r="I12" s="14">
        <f t="shared" si="1"/>
        <v>55.190126170857624</v>
      </c>
      <c r="J12" s="2">
        <v>1</v>
      </c>
      <c r="K12" s="20">
        <v>670085</v>
      </c>
      <c r="L12" s="14">
        <f t="shared" si="2"/>
        <v>2.1739130434782608</v>
      </c>
      <c r="M12" s="14">
        <f t="shared" si="2"/>
        <v>32.57644245977199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aca="true" t="shared" si="3" ref="B13:C18">F13+J13</f>
        <v>0</v>
      </c>
      <c r="C13" s="20">
        <f t="shared" si="3"/>
        <v>0</v>
      </c>
      <c r="D13" s="14" t="e">
        <f t="shared" si="0"/>
        <v>#DIV/0!</v>
      </c>
      <c r="E13" s="14" t="e">
        <f t="shared" si="0"/>
        <v>#DIV/0!</v>
      </c>
      <c r="F13" s="2">
        <v>0</v>
      </c>
      <c r="G13" s="20">
        <v>0</v>
      </c>
      <c r="H13" s="14" t="e">
        <f t="shared" si="1"/>
        <v>#DIV/0!</v>
      </c>
      <c r="I13" s="14" t="e">
        <f t="shared" si="1"/>
        <v>#DIV/0!</v>
      </c>
      <c r="J13" s="2">
        <v>0</v>
      </c>
      <c r="K13" s="20">
        <v>0</v>
      </c>
      <c r="L13" s="14" t="e">
        <f t="shared" si="2"/>
        <v>#DIV/0!</v>
      </c>
      <c r="M13" s="14" t="e">
        <f t="shared" si="2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3"/>
        <v>0</v>
      </c>
      <c r="C14" s="20">
        <f t="shared" si="3"/>
        <v>0</v>
      </c>
      <c r="D14" s="14" t="e">
        <f t="shared" si="0"/>
        <v>#DIV/0!</v>
      </c>
      <c r="E14" s="14" t="e">
        <f t="shared" si="0"/>
        <v>#DIV/0!</v>
      </c>
      <c r="F14" s="2">
        <v>0</v>
      </c>
      <c r="G14" s="20">
        <v>0</v>
      </c>
      <c r="H14" s="14" t="e">
        <f t="shared" si="1"/>
        <v>#DIV/0!</v>
      </c>
      <c r="I14" s="14" t="e">
        <f t="shared" si="1"/>
        <v>#DIV/0!</v>
      </c>
      <c r="J14" s="2">
        <v>0</v>
      </c>
      <c r="K14" s="20">
        <v>0</v>
      </c>
      <c r="L14" s="14" t="e">
        <f t="shared" si="2"/>
        <v>#DIV/0!</v>
      </c>
      <c r="M14" s="14" t="e">
        <f t="shared" si="2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3"/>
        <v>0</v>
      </c>
      <c r="C15" s="20">
        <f t="shared" si="3"/>
        <v>0</v>
      </c>
      <c r="D15" s="14" t="e">
        <f t="shared" si="0"/>
        <v>#DIV/0!</v>
      </c>
      <c r="E15" s="14" t="e">
        <f t="shared" si="0"/>
        <v>#DIV/0!</v>
      </c>
      <c r="F15" s="2">
        <v>0</v>
      </c>
      <c r="G15" s="20">
        <v>0</v>
      </c>
      <c r="H15" s="14" t="e">
        <f t="shared" si="1"/>
        <v>#DIV/0!</v>
      </c>
      <c r="I15" s="14" t="e">
        <f t="shared" si="1"/>
        <v>#DIV/0!</v>
      </c>
      <c r="J15" s="2">
        <v>0</v>
      </c>
      <c r="K15" s="20">
        <v>0</v>
      </c>
      <c r="L15" s="14" t="e">
        <f t="shared" si="2"/>
        <v>#DIV/0!</v>
      </c>
      <c r="M15" s="14" t="e">
        <f t="shared" si="2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3"/>
        <v>0</v>
      </c>
      <c r="C16" s="20">
        <f t="shared" si="3"/>
        <v>0</v>
      </c>
      <c r="D16" s="14" t="e">
        <f t="shared" si="0"/>
        <v>#DIV/0!</v>
      </c>
      <c r="E16" s="14" t="e">
        <f t="shared" si="0"/>
        <v>#DIV/0!</v>
      </c>
      <c r="F16" s="2">
        <v>0</v>
      </c>
      <c r="G16" s="20">
        <v>0</v>
      </c>
      <c r="H16" s="14" t="e">
        <f t="shared" si="1"/>
        <v>#DIV/0!</v>
      </c>
      <c r="I16" s="14" t="e">
        <f t="shared" si="1"/>
        <v>#DIV/0!</v>
      </c>
      <c r="J16" s="2">
        <v>0</v>
      </c>
      <c r="K16" s="20">
        <v>0</v>
      </c>
      <c r="L16" s="14" t="e">
        <f t="shared" si="2"/>
        <v>#DIV/0!</v>
      </c>
      <c r="M16" s="14" t="e">
        <f t="shared" si="2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3"/>
        <v>0</v>
      </c>
      <c r="C17" s="20">
        <f t="shared" si="3"/>
        <v>0</v>
      </c>
      <c r="D17" s="14" t="e">
        <f t="shared" si="0"/>
        <v>#DIV/0!</v>
      </c>
      <c r="E17" s="14" t="e">
        <f t="shared" si="0"/>
        <v>#DIV/0!</v>
      </c>
      <c r="F17" s="2">
        <v>0</v>
      </c>
      <c r="G17" s="20">
        <v>0</v>
      </c>
      <c r="H17" s="14" t="e">
        <f t="shared" si="1"/>
        <v>#DIV/0!</v>
      </c>
      <c r="I17" s="14" t="e">
        <f t="shared" si="1"/>
        <v>#DIV/0!</v>
      </c>
      <c r="J17" s="2">
        <v>0</v>
      </c>
      <c r="K17" s="20">
        <v>0</v>
      </c>
      <c r="L17" s="14" t="e">
        <f t="shared" si="2"/>
        <v>#DIV/0!</v>
      </c>
      <c r="M17" s="14" t="e">
        <f t="shared" si="2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3"/>
        <v>0</v>
      </c>
      <c r="C18" s="20">
        <f t="shared" si="3"/>
        <v>0</v>
      </c>
      <c r="D18" s="14" t="e">
        <f t="shared" si="0"/>
        <v>#DIV/0!</v>
      </c>
      <c r="E18" s="14" t="e">
        <f t="shared" si="0"/>
        <v>#DIV/0!</v>
      </c>
      <c r="F18" s="2">
        <v>0</v>
      </c>
      <c r="G18" s="20">
        <v>0</v>
      </c>
      <c r="H18" s="14" t="e">
        <f t="shared" si="1"/>
        <v>#DIV/0!</v>
      </c>
      <c r="I18" s="14" t="e">
        <f t="shared" si="1"/>
        <v>#DIV/0!</v>
      </c>
      <c r="J18" s="2">
        <v>0</v>
      </c>
      <c r="K18" s="20">
        <v>0</v>
      </c>
      <c r="L18" s="14" t="e">
        <f t="shared" si="2"/>
        <v>#DIV/0!</v>
      </c>
      <c r="M18" s="14" t="e">
        <f t="shared" si="2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5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3" sqref="B3:S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82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23" t="s">
        <v>22</v>
      </c>
      <c r="C7" s="23" t="s">
        <v>23</v>
      </c>
      <c r="D7" s="23" t="s">
        <v>20</v>
      </c>
      <c r="E7" s="23" t="s">
        <v>20</v>
      </c>
      <c r="F7" s="23" t="s">
        <v>22</v>
      </c>
      <c r="G7" s="23" t="s">
        <v>23</v>
      </c>
      <c r="H7" s="23" t="s">
        <v>20</v>
      </c>
      <c r="I7" s="23" t="s">
        <v>20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>
      <c r="A8" s="6" t="s">
        <v>27</v>
      </c>
      <c r="B8" s="2" t="s">
        <v>28</v>
      </c>
      <c r="C8" s="2" t="s">
        <v>29</v>
      </c>
      <c r="D8" s="2" t="s">
        <v>30</v>
      </c>
      <c r="E8" s="2" t="s">
        <v>31</v>
      </c>
      <c r="F8" s="2" t="s">
        <v>32</v>
      </c>
      <c r="G8" s="2" t="s">
        <v>33</v>
      </c>
      <c r="H8" s="2" t="s">
        <v>34</v>
      </c>
      <c r="I8" s="2" t="s">
        <v>35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8" t="s">
        <v>36</v>
      </c>
      <c r="S8" s="8" t="s">
        <v>37</v>
      </c>
    </row>
    <row r="9" spans="1:19" ht="21" customHeight="1">
      <c r="A9" s="6" t="s">
        <v>38</v>
      </c>
      <c r="B9" s="23" t="s">
        <v>39</v>
      </c>
      <c r="C9" s="23" t="s">
        <v>40</v>
      </c>
      <c r="D9" s="23" t="s">
        <v>41</v>
      </c>
      <c r="E9" s="23" t="s">
        <v>42</v>
      </c>
      <c r="F9" s="23" t="s">
        <v>43</v>
      </c>
      <c r="G9" s="23" t="s">
        <v>44</v>
      </c>
      <c r="H9" s="23" t="s">
        <v>45</v>
      </c>
      <c r="I9" s="23" t="s">
        <v>46</v>
      </c>
      <c r="J9" s="23" t="s">
        <v>16</v>
      </c>
      <c r="K9" s="23" t="s">
        <v>17</v>
      </c>
      <c r="L9" s="23" t="s">
        <v>17</v>
      </c>
      <c r="M9" s="23" t="s">
        <v>17</v>
      </c>
      <c r="N9" s="23" t="s">
        <v>16</v>
      </c>
      <c r="O9" s="23" t="s">
        <v>17</v>
      </c>
      <c r="P9" s="23" t="s">
        <v>17</v>
      </c>
      <c r="Q9" s="23" t="s">
        <v>17</v>
      </c>
      <c r="R9" s="23" t="s">
        <v>47</v>
      </c>
      <c r="S9" s="23" t="s">
        <v>48</v>
      </c>
    </row>
    <row r="10" spans="1:19" ht="21" customHeight="1">
      <c r="A10" s="6" t="s">
        <v>51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16</v>
      </c>
      <c r="O10" s="2" t="s">
        <v>17</v>
      </c>
      <c r="P10" s="2" t="s">
        <v>17</v>
      </c>
      <c r="Q10" s="2" t="s">
        <v>17</v>
      </c>
      <c r="R10" s="8" t="s">
        <v>60</v>
      </c>
      <c r="S10" s="8" t="s">
        <v>61</v>
      </c>
    </row>
    <row r="11" spans="1:19" ht="21" customHeight="1">
      <c r="A11" s="6" t="s">
        <v>63</v>
      </c>
      <c r="B11" s="23" t="s">
        <v>22</v>
      </c>
      <c r="C11" s="23" t="s">
        <v>64</v>
      </c>
      <c r="D11" s="23" t="s">
        <v>20</v>
      </c>
      <c r="E11" s="23" t="s">
        <v>20</v>
      </c>
      <c r="F11" s="23" t="s">
        <v>22</v>
      </c>
      <c r="G11" s="23" t="s">
        <v>64</v>
      </c>
      <c r="H11" s="23" t="s">
        <v>20</v>
      </c>
      <c r="I11" s="23" t="s">
        <v>20</v>
      </c>
      <c r="J11" s="23" t="s">
        <v>16</v>
      </c>
      <c r="K11" s="23" t="s">
        <v>17</v>
      </c>
      <c r="L11" s="23" t="s">
        <v>17</v>
      </c>
      <c r="M11" s="23" t="s">
        <v>17</v>
      </c>
      <c r="N11" s="23" t="s">
        <v>16</v>
      </c>
      <c r="O11" s="23" t="s">
        <v>17</v>
      </c>
      <c r="P11" s="23" t="s">
        <v>17</v>
      </c>
      <c r="Q11" s="23" t="s">
        <v>17</v>
      </c>
      <c r="R11" s="23" t="s">
        <v>24</v>
      </c>
      <c r="S11" s="23" t="s">
        <v>65</v>
      </c>
    </row>
    <row r="12" spans="1:19" ht="21" customHeight="1">
      <c r="A12" s="6" t="s">
        <v>67</v>
      </c>
      <c r="B12" s="23" t="s">
        <v>68</v>
      </c>
      <c r="C12" s="23" t="s">
        <v>69</v>
      </c>
      <c r="D12" s="23" t="s">
        <v>72</v>
      </c>
      <c r="E12" s="23" t="s">
        <v>73</v>
      </c>
      <c r="F12" s="23" t="s">
        <v>70</v>
      </c>
      <c r="G12" s="23" t="s">
        <v>71</v>
      </c>
      <c r="H12" s="23" t="s">
        <v>74</v>
      </c>
      <c r="I12" s="23" t="s">
        <v>75</v>
      </c>
      <c r="J12" s="23" t="s">
        <v>16</v>
      </c>
      <c r="K12" s="23" t="s">
        <v>17</v>
      </c>
      <c r="L12" s="23" t="s">
        <v>17</v>
      </c>
      <c r="M12" s="23" t="s">
        <v>17</v>
      </c>
      <c r="N12" s="23" t="s">
        <v>16</v>
      </c>
      <c r="O12" s="23" t="s">
        <v>17</v>
      </c>
      <c r="P12" s="23" t="s">
        <v>17</v>
      </c>
      <c r="Q12" s="23" t="s">
        <v>17</v>
      </c>
      <c r="R12" s="23" t="s">
        <v>76</v>
      </c>
      <c r="S12" s="23" t="s">
        <v>77</v>
      </c>
    </row>
    <row r="13" spans="1:19" ht="21" customHeight="1">
      <c r="A13" s="6" t="s">
        <v>78</v>
      </c>
      <c r="B13" s="23" t="s">
        <v>79</v>
      </c>
      <c r="C13" s="23" t="s">
        <v>80</v>
      </c>
      <c r="D13" s="23" t="s">
        <v>81</v>
      </c>
      <c r="E13" s="23" t="s">
        <v>81</v>
      </c>
      <c r="F13" s="23" t="s">
        <v>79</v>
      </c>
      <c r="G13" s="23" t="s">
        <v>80</v>
      </c>
      <c r="H13" s="23" t="s">
        <v>81</v>
      </c>
      <c r="I13" s="23" t="s">
        <v>81</v>
      </c>
      <c r="J13" s="23" t="s">
        <v>16</v>
      </c>
      <c r="K13" s="23" t="s">
        <v>17</v>
      </c>
      <c r="L13" s="23" t="s">
        <v>17</v>
      </c>
      <c r="M13" s="23" t="s">
        <v>17</v>
      </c>
      <c r="N13" s="23" t="s">
        <v>16</v>
      </c>
      <c r="O13" s="23" t="s">
        <v>17</v>
      </c>
      <c r="P13" s="23" t="s">
        <v>17</v>
      </c>
      <c r="Q13" s="23" t="s">
        <v>17</v>
      </c>
      <c r="R13" s="23" t="s">
        <v>79</v>
      </c>
      <c r="S13" s="23" t="s">
        <v>80</v>
      </c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3" sqref="B3:S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'07'!B2:S2</f>
        <v>Январь-июль 2020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2020.</v>
      </c>
      <c r="B7" s="6" t="str">
        <f>'01'!B7</f>
        <v>38</v>
      </c>
      <c r="C7" s="6" t="str">
        <f>'01'!C7</f>
        <v>4 385 883,85</v>
      </c>
      <c r="D7" s="14">
        <f aca="true" t="shared" si="0" ref="D7:E18">B7/B7*100</f>
        <v>100</v>
      </c>
      <c r="E7" s="14">
        <f t="shared" si="0"/>
        <v>100</v>
      </c>
      <c r="F7" s="6" t="str">
        <f>'01'!F7</f>
        <v>38</v>
      </c>
      <c r="G7" s="6" t="str">
        <f>'01'!G7</f>
        <v>4 385 883,85</v>
      </c>
      <c r="H7" s="14">
        <f aca="true" t="shared" si="1" ref="H7:I18">F7/B7*100</f>
        <v>100</v>
      </c>
      <c r="I7" s="14">
        <f t="shared" si="1"/>
        <v>100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2020.</v>
      </c>
      <c r="B8" s="2" t="str">
        <f>'01'!B8</f>
        <v>37</v>
      </c>
      <c r="C8" s="2" t="str">
        <f>'01'!C8</f>
        <v>12 260 494,45</v>
      </c>
      <c r="D8" s="14">
        <f t="shared" si="0"/>
        <v>100</v>
      </c>
      <c r="E8" s="14">
        <f t="shared" si="0"/>
        <v>100</v>
      </c>
      <c r="F8" s="2" t="str">
        <f>'01'!F8</f>
        <v>34</v>
      </c>
      <c r="G8" s="2" t="str">
        <f>'01'!G8</f>
        <v>2 968 043,87</v>
      </c>
      <c r="H8" s="14">
        <f t="shared" si="1"/>
        <v>91.8918918918919</v>
      </c>
      <c r="I8" s="14">
        <f t="shared" si="1"/>
        <v>24.208190641120517</v>
      </c>
      <c r="J8" s="2">
        <v>3</v>
      </c>
      <c r="K8" s="20">
        <v>9292450.58</v>
      </c>
      <c r="L8" s="14">
        <f aca="true" t="shared" si="2" ref="L8:M18">J8/F8*100</f>
        <v>8.823529411764707</v>
      </c>
      <c r="M8" s="14">
        <f t="shared" si="2"/>
        <v>313.083329863315</v>
      </c>
      <c r="N8" s="2"/>
      <c r="O8" s="2"/>
      <c r="P8" s="13"/>
      <c r="Q8" s="13"/>
      <c r="R8" s="5"/>
      <c r="S8" s="5"/>
    </row>
    <row r="9" spans="1:19" ht="21" customHeight="1">
      <c r="A9" s="6" t="str">
        <f>'03'!A9</f>
        <v>Март 2020.</v>
      </c>
      <c r="B9" s="23" t="str">
        <f>'03'!B9</f>
        <v>43</v>
      </c>
      <c r="C9" s="23" t="str">
        <f>'03'!C9</f>
        <v>7 540 568,51</v>
      </c>
      <c r="D9" s="14">
        <f t="shared" si="0"/>
        <v>100</v>
      </c>
      <c r="E9" s="14">
        <f t="shared" si="0"/>
        <v>100</v>
      </c>
      <c r="F9" s="23" t="str">
        <f>'03'!F9</f>
        <v>41</v>
      </c>
      <c r="G9" s="23" t="str">
        <f>'03'!G9</f>
        <v>5 186 891,11</v>
      </c>
      <c r="H9" s="14">
        <f t="shared" si="1"/>
        <v>95.34883720930233</v>
      </c>
      <c r="I9" s="14">
        <f t="shared" si="1"/>
        <v>68.78647283850485</v>
      </c>
      <c r="J9" s="23">
        <v>1</v>
      </c>
      <c r="K9" s="24">
        <v>2011120</v>
      </c>
      <c r="L9" s="14">
        <f>J9/F9*100</f>
        <v>2.4390243902439024</v>
      </c>
      <c r="M9" s="14">
        <f>K9/G9*100</f>
        <v>38.7731293630338</v>
      </c>
      <c r="N9" s="23"/>
      <c r="O9" s="23"/>
      <c r="P9" s="23"/>
      <c r="Q9" s="23"/>
      <c r="R9" s="23"/>
      <c r="S9" s="23"/>
    </row>
    <row r="10" spans="1:19" ht="21" customHeight="1">
      <c r="A10" s="6" t="str">
        <f>'04'!A10</f>
        <v>Апрель 2020.</v>
      </c>
      <c r="B10" s="2" t="str">
        <f>'04'!B10</f>
        <v>15</v>
      </c>
      <c r="C10" s="2" t="str">
        <f>'04'!C10</f>
        <v>3 632 818,59</v>
      </c>
      <c r="D10" s="14">
        <f t="shared" si="0"/>
        <v>100</v>
      </c>
      <c r="E10" s="14">
        <f t="shared" si="0"/>
        <v>100</v>
      </c>
      <c r="F10" s="2" t="str">
        <f>'04'!F10</f>
        <v>14</v>
      </c>
      <c r="G10" s="2" t="str">
        <f>'04'!G10</f>
        <v>366 978,74</v>
      </c>
      <c r="H10" s="14">
        <f t="shared" si="1"/>
        <v>93.33333333333333</v>
      </c>
      <c r="I10" s="14">
        <f t="shared" si="1"/>
        <v>10.101763435426596</v>
      </c>
      <c r="J10" s="2">
        <v>0</v>
      </c>
      <c r="K10" s="20">
        <v>0</v>
      </c>
      <c r="L10" s="14">
        <f t="shared" si="2"/>
        <v>0</v>
      </c>
      <c r="M10" s="14">
        <f t="shared" si="2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'05'!A11</f>
        <v>Май 2020.</v>
      </c>
      <c r="B11" s="23" t="s">
        <v>22</v>
      </c>
      <c r="C11" s="23" t="s">
        <v>64</v>
      </c>
      <c r="D11" s="14">
        <f t="shared" si="0"/>
        <v>100</v>
      </c>
      <c r="E11" s="14">
        <f t="shared" si="0"/>
        <v>100</v>
      </c>
      <c r="F11" s="23" t="s">
        <v>22</v>
      </c>
      <c r="G11" s="23" t="s">
        <v>64</v>
      </c>
      <c r="H11" s="14">
        <f t="shared" si="1"/>
        <v>100</v>
      </c>
      <c r="I11" s="14">
        <f t="shared" si="1"/>
        <v>100</v>
      </c>
      <c r="J11" s="2">
        <v>0</v>
      </c>
      <c r="K11" s="20">
        <v>0</v>
      </c>
      <c r="L11" s="14">
        <f t="shared" si="2"/>
        <v>0</v>
      </c>
      <c r="M11" s="14">
        <f t="shared" si="2"/>
        <v>0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2020.</v>
      </c>
      <c r="B12" s="23" t="s">
        <v>68</v>
      </c>
      <c r="C12" s="23" t="s">
        <v>69</v>
      </c>
      <c r="D12" s="14">
        <f t="shared" si="0"/>
        <v>100</v>
      </c>
      <c r="E12" s="14">
        <f t="shared" si="0"/>
        <v>100</v>
      </c>
      <c r="F12" s="23" t="s">
        <v>70</v>
      </c>
      <c r="G12" s="23" t="s">
        <v>71</v>
      </c>
      <c r="H12" s="14">
        <f t="shared" si="1"/>
        <v>97.87234042553192</v>
      </c>
      <c r="I12" s="14">
        <f t="shared" si="1"/>
        <v>55.190126170857624</v>
      </c>
      <c r="J12" s="2">
        <v>1</v>
      </c>
      <c r="K12" s="20">
        <v>670085</v>
      </c>
      <c r="L12" s="14">
        <f t="shared" si="2"/>
        <v>2.1739130434782608</v>
      </c>
      <c r="M12" s="14">
        <f t="shared" si="2"/>
        <v>32.57644245977199</v>
      </c>
      <c r="N12" s="6"/>
      <c r="O12" s="6"/>
      <c r="P12" s="13"/>
      <c r="Q12" s="13"/>
      <c r="R12" s="5"/>
      <c r="S12" s="5"/>
    </row>
    <row r="13" spans="1:19" ht="21" customHeight="1">
      <c r="A13" s="6" t="str">
        <f>'07'!A13</f>
        <v>Июль 2020.</v>
      </c>
      <c r="B13" s="23" t="s">
        <v>79</v>
      </c>
      <c r="C13" s="23" t="s">
        <v>80</v>
      </c>
      <c r="D13" s="14">
        <f t="shared" si="0"/>
        <v>100</v>
      </c>
      <c r="E13" s="14">
        <f t="shared" si="0"/>
        <v>100</v>
      </c>
      <c r="F13" s="23" t="s">
        <v>79</v>
      </c>
      <c r="G13" s="23" t="s">
        <v>80</v>
      </c>
      <c r="H13" s="14">
        <f t="shared" si="1"/>
        <v>100</v>
      </c>
      <c r="I13" s="14">
        <f t="shared" si="1"/>
        <v>100</v>
      </c>
      <c r="J13" s="2">
        <v>0</v>
      </c>
      <c r="K13" s="20">
        <v>0</v>
      </c>
      <c r="L13" s="14">
        <f t="shared" si="2"/>
        <v>0</v>
      </c>
      <c r="M13" s="14">
        <f t="shared" si="2"/>
        <v>0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aca="true" t="shared" si="3" ref="B14:C18">F14+J14</f>
        <v>0</v>
      </c>
      <c r="C14" s="20">
        <f t="shared" si="3"/>
        <v>0</v>
      </c>
      <c r="D14" s="14" t="e">
        <f t="shared" si="0"/>
        <v>#DIV/0!</v>
      </c>
      <c r="E14" s="14" t="e">
        <f t="shared" si="0"/>
        <v>#DIV/0!</v>
      </c>
      <c r="F14" s="2">
        <v>0</v>
      </c>
      <c r="G14" s="20">
        <v>0</v>
      </c>
      <c r="H14" s="14" t="e">
        <f t="shared" si="1"/>
        <v>#DIV/0!</v>
      </c>
      <c r="I14" s="14" t="e">
        <f t="shared" si="1"/>
        <v>#DIV/0!</v>
      </c>
      <c r="J14" s="2">
        <v>0</v>
      </c>
      <c r="K14" s="20">
        <v>0</v>
      </c>
      <c r="L14" s="14" t="e">
        <f t="shared" si="2"/>
        <v>#DIV/0!</v>
      </c>
      <c r="M14" s="14" t="e">
        <f t="shared" si="2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3"/>
        <v>0</v>
      </c>
      <c r="C15" s="20">
        <f t="shared" si="3"/>
        <v>0</v>
      </c>
      <c r="D15" s="14" t="e">
        <f t="shared" si="0"/>
        <v>#DIV/0!</v>
      </c>
      <c r="E15" s="14" t="e">
        <f t="shared" si="0"/>
        <v>#DIV/0!</v>
      </c>
      <c r="F15" s="2">
        <v>0</v>
      </c>
      <c r="G15" s="20">
        <v>0</v>
      </c>
      <c r="H15" s="14" t="e">
        <f t="shared" si="1"/>
        <v>#DIV/0!</v>
      </c>
      <c r="I15" s="14" t="e">
        <f t="shared" si="1"/>
        <v>#DIV/0!</v>
      </c>
      <c r="J15" s="2">
        <v>0</v>
      </c>
      <c r="K15" s="20">
        <v>0</v>
      </c>
      <c r="L15" s="14" t="e">
        <f t="shared" si="2"/>
        <v>#DIV/0!</v>
      </c>
      <c r="M15" s="14" t="e">
        <f t="shared" si="2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3"/>
        <v>0</v>
      </c>
      <c r="C16" s="20">
        <f t="shared" si="3"/>
        <v>0</v>
      </c>
      <c r="D16" s="14" t="e">
        <f t="shared" si="0"/>
        <v>#DIV/0!</v>
      </c>
      <c r="E16" s="14" t="e">
        <f t="shared" si="0"/>
        <v>#DIV/0!</v>
      </c>
      <c r="F16" s="2">
        <v>0</v>
      </c>
      <c r="G16" s="20">
        <v>0</v>
      </c>
      <c r="H16" s="14" t="e">
        <f t="shared" si="1"/>
        <v>#DIV/0!</v>
      </c>
      <c r="I16" s="14" t="e">
        <f t="shared" si="1"/>
        <v>#DIV/0!</v>
      </c>
      <c r="J16" s="2">
        <v>0</v>
      </c>
      <c r="K16" s="20">
        <v>0</v>
      </c>
      <c r="L16" s="14" t="e">
        <f t="shared" si="2"/>
        <v>#DIV/0!</v>
      </c>
      <c r="M16" s="14" t="e">
        <f t="shared" si="2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3"/>
        <v>0</v>
      </c>
      <c r="C17" s="20">
        <f t="shared" si="3"/>
        <v>0</v>
      </c>
      <c r="D17" s="14" t="e">
        <f t="shared" si="0"/>
        <v>#DIV/0!</v>
      </c>
      <c r="E17" s="14" t="e">
        <f t="shared" si="0"/>
        <v>#DIV/0!</v>
      </c>
      <c r="F17" s="2">
        <v>0</v>
      </c>
      <c r="G17" s="20">
        <v>0</v>
      </c>
      <c r="H17" s="14" t="e">
        <f t="shared" si="1"/>
        <v>#DIV/0!</v>
      </c>
      <c r="I17" s="14" t="e">
        <f t="shared" si="1"/>
        <v>#DIV/0!</v>
      </c>
      <c r="J17" s="2">
        <v>0</v>
      </c>
      <c r="K17" s="20">
        <v>0</v>
      </c>
      <c r="L17" s="14" t="e">
        <f t="shared" si="2"/>
        <v>#DIV/0!</v>
      </c>
      <c r="M17" s="14" t="e">
        <f t="shared" si="2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3"/>
        <v>0</v>
      </c>
      <c r="C18" s="20">
        <f t="shared" si="3"/>
        <v>0</v>
      </c>
      <c r="D18" s="14" t="e">
        <f t="shared" si="0"/>
        <v>#DIV/0!</v>
      </c>
      <c r="E18" s="14" t="e">
        <f t="shared" si="0"/>
        <v>#DIV/0!</v>
      </c>
      <c r="F18" s="2">
        <v>0</v>
      </c>
      <c r="G18" s="20">
        <v>0</v>
      </c>
      <c r="H18" s="14" t="e">
        <f t="shared" si="1"/>
        <v>#DIV/0!</v>
      </c>
      <c r="I18" s="14" t="e">
        <f t="shared" si="1"/>
        <v>#DIV/0!</v>
      </c>
      <c r="J18" s="2">
        <v>0</v>
      </c>
      <c r="K18" s="20">
        <v>0</v>
      </c>
      <c r="L18" s="14" t="e">
        <f t="shared" si="2"/>
        <v>#DIV/0!</v>
      </c>
      <c r="M18" s="14" t="e">
        <f t="shared" si="2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5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3" sqref="B3:S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83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23" t="s">
        <v>22</v>
      </c>
      <c r="C7" s="23" t="s">
        <v>23</v>
      </c>
      <c r="D7" s="23" t="s">
        <v>20</v>
      </c>
      <c r="E7" s="23" t="s">
        <v>20</v>
      </c>
      <c r="F7" s="23" t="s">
        <v>22</v>
      </c>
      <c r="G7" s="23" t="s">
        <v>23</v>
      </c>
      <c r="H7" s="23" t="s">
        <v>20</v>
      </c>
      <c r="I7" s="23" t="s">
        <v>20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>
      <c r="A8" s="6" t="s">
        <v>27</v>
      </c>
      <c r="B8" s="2" t="s">
        <v>28</v>
      </c>
      <c r="C8" s="2" t="s">
        <v>29</v>
      </c>
      <c r="D8" s="2" t="s">
        <v>30</v>
      </c>
      <c r="E8" s="2" t="s">
        <v>31</v>
      </c>
      <c r="F8" s="2" t="s">
        <v>32</v>
      </c>
      <c r="G8" s="2" t="s">
        <v>33</v>
      </c>
      <c r="H8" s="2" t="s">
        <v>34</v>
      </c>
      <c r="I8" s="2" t="s">
        <v>35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8" t="s">
        <v>36</v>
      </c>
      <c r="S8" s="8" t="s">
        <v>37</v>
      </c>
    </row>
    <row r="9" spans="1:19" ht="21" customHeight="1">
      <c r="A9" s="6" t="s">
        <v>38</v>
      </c>
      <c r="B9" s="23" t="s">
        <v>39</v>
      </c>
      <c r="C9" s="23" t="s">
        <v>40</v>
      </c>
      <c r="D9" s="23" t="s">
        <v>41</v>
      </c>
      <c r="E9" s="23" t="s">
        <v>42</v>
      </c>
      <c r="F9" s="23" t="s">
        <v>43</v>
      </c>
      <c r="G9" s="23" t="s">
        <v>44</v>
      </c>
      <c r="H9" s="23" t="s">
        <v>45</v>
      </c>
      <c r="I9" s="23" t="s">
        <v>46</v>
      </c>
      <c r="J9" s="23" t="s">
        <v>16</v>
      </c>
      <c r="K9" s="23" t="s">
        <v>17</v>
      </c>
      <c r="L9" s="23" t="s">
        <v>17</v>
      </c>
      <c r="M9" s="23" t="s">
        <v>17</v>
      </c>
      <c r="N9" s="23" t="s">
        <v>16</v>
      </c>
      <c r="O9" s="23" t="s">
        <v>17</v>
      </c>
      <c r="P9" s="23" t="s">
        <v>17</v>
      </c>
      <c r="Q9" s="23" t="s">
        <v>17</v>
      </c>
      <c r="R9" s="23" t="s">
        <v>47</v>
      </c>
      <c r="S9" s="23" t="s">
        <v>48</v>
      </c>
    </row>
    <row r="10" spans="1:19" ht="21" customHeight="1">
      <c r="A10" s="6" t="s">
        <v>51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16</v>
      </c>
      <c r="O10" s="2" t="s">
        <v>17</v>
      </c>
      <c r="P10" s="2" t="s">
        <v>17</v>
      </c>
      <c r="Q10" s="2" t="s">
        <v>17</v>
      </c>
      <c r="R10" s="8" t="s">
        <v>60</v>
      </c>
      <c r="S10" s="8" t="s">
        <v>61</v>
      </c>
    </row>
    <row r="11" spans="1:19" ht="21" customHeight="1">
      <c r="A11" s="6" t="s">
        <v>63</v>
      </c>
      <c r="B11" s="23" t="s">
        <v>22</v>
      </c>
      <c r="C11" s="23" t="s">
        <v>64</v>
      </c>
      <c r="D11" s="23" t="s">
        <v>20</v>
      </c>
      <c r="E11" s="23" t="s">
        <v>20</v>
      </c>
      <c r="F11" s="23" t="s">
        <v>22</v>
      </c>
      <c r="G11" s="23" t="s">
        <v>64</v>
      </c>
      <c r="H11" s="23" t="s">
        <v>20</v>
      </c>
      <c r="I11" s="23" t="s">
        <v>20</v>
      </c>
      <c r="J11" s="23" t="s">
        <v>16</v>
      </c>
      <c r="K11" s="23" t="s">
        <v>17</v>
      </c>
      <c r="L11" s="23" t="s">
        <v>17</v>
      </c>
      <c r="M11" s="23" t="s">
        <v>17</v>
      </c>
      <c r="N11" s="23" t="s">
        <v>16</v>
      </c>
      <c r="O11" s="23" t="s">
        <v>17</v>
      </c>
      <c r="P11" s="23" t="s">
        <v>17</v>
      </c>
      <c r="Q11" s="23" t="s">
        <v>17</v>
      </c>
      <c r="R11" s="23" t="s">
        <v>24</v>
      </c>
      <c r="S11" s="23" t="s">
        <v>65</v>
      </c>
    </row>
    <row r="12" spans="1:19" ht="21" customHeight="1">
      <c r="A12" s="6" t="s">
        <v>67</v>
      </c>
      <c r="B12" s="23" t="s">
        <v>68</v>
      </c>
      <c r="C12" s="23" t="s">
        <v>69</v>
      </c>
      <c r="D12" s="23" t="s">
        <v>72</v>
      </c>
      <c r="E12" s="23" t="s">
        <v>73</v>
      </c>
      <c r="F12" s="23" t="s">
        <v>70</v>
      </c>
      <c r="G12" s="23" t="s">
        <v>71</v>
      </c>
      <c r="H12" s="23" t="s">
        <v>74</v>
      </c>
      <c r="I12" s="23" t="s">
        <v>75</v>
      </c>
      <c r="J12" s="23" t="s">
        <v>16</v>
      </c>
      <c r="K12" s="23" t="s">
        <v>17</v>
      </c>
      <c r="L12" s="23" t="s">
        <v>17</v>
      </c>
      <c r="M12" s="23" t="s">
        <v>17</v>
      </c>
      <c r="N12" s="23" t="s">
        <v>16</v>
      </c>
      <c r="O12" s="23" t="s">
        <v>17</v>
      </c>
      <c r="P12" s="23" t="s">
        <v>17</v>
      </c>
      <c r="Q12" s="23" t="s">
        <v>17</v>
      </c>
      <c r="R12" s="23" t="s">
        <v>76</v>
      </c>
      <c r="S12" s="23" t="s">
        <v>77</v>
      </c>
    </row>
    <row r="13" spans="1:19" ht="21" customHeight="1">
      <c r="A13" s="6" t="s">
        <v>78</v>
      </c>
      <c r="B13" s="23" t="s">
        <v>79</v>
      </c>
      <c r="C13" s="23" t="s">
        <v>80</v>
      </c>
      <c r="D13" s="23" t="s">
        <v>81</v>
      </c>
      <c r="E13" s="23" t="s">
        <v>81</v>
      </c>
      <c r="F13" s="23" t="s">
        <v>79</v>
      </c>
      <c r="G13" s="23" t="s">
        <v>80</v>
      </c>
      <c r="H13" s="23" t="s">
        <v>81</v>
      </c>
      <c r="I13" s="23" t="s">
        <v>81</v>
      </c>
      <c r="J13" s="23" t="s">
        <v>16</v>
      </c>
      <c r="K13" s="23" t="s">
        <v>17</v>
      </c>
      <c r="L13" s="23" t="s">
        <v>17</v>
      </c>
      <c r="M13" s="23" t="s">
        <v>17</v>
      </c>
      <c r="N13" s="23" t="s">
        <v>16</v>
      </c>
      <c r="O13" s="23" t="s">
        <v>17</v>
      </c>
      <c r="P13" s="23" t="s">
        <v>17</v>
      </c>
      <c r="Q13" s="23" t="s">
        <v>17</v>
      </c>
      <c r="R13" s="23" t="s">
        <v>79</v>
      </c>
      <c r="S13" s="23" t="s">
        <v>80</v>
      </c>
    </row>
    <row r="14" spans="1:19" ht="21" customHeight="1">
      <c r="A14" s="6" t="s">
        <v>84</v>
      </c>
      <c r="B14" s="6" t="s">
        <v>85</v>
      </c>
      <c r="C14" s="6" t="s">
        <v>86</v>
      </c>
      <c r="D14" s="6" t="s">
        <v>81</v>
      </c>
      <c r="E14" s="6" t="s">
        <v>81</v>
      </c>
      <c r="F14" s="6" t="s">
        <v>79</v>
      </c>
      <c r="G14" s="6" t="s">
        <v>87</v>
      </c>
      <c r="H14" s="6" t="s">
        <v>88</v>
      </c>
      <c r="I14" s="6" t="s">
        <v>89</v>
      </c>
      <c r="J14" s="6" t="s">
        <v>16</v>
      </c>
      <c r="K14" s="6" t="s">
        <v>17</v>
      </c>
      <c r="L14" s="6" t="s">
        <v>17</v>
      </c>
      <c r="M14" s="6" t="s">
        <v>17</v>
      </c>
      <c r="N14" s="6" t="s">
        <v>16</v>
      </c>
      <c r="O14" s="6" t="s">
        <v>17</v>
      </c>
      <c r="P14" s="6" t="s">
        <v>17</v>
      </c>
      <c r="Q14" s="6" t="s">
        <v>17</v>
      </c>
      <c r="R14" s="6" t="s">
        <v>85</v>
      </c>
      <c r="S14" s="6" t="s">
        <v>86</v>
      </c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3" sqref="B3:S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'08'!B2:S2</f>
        <v>Январь-август 2020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2020.</v>
      </c>
      <c r="B7" s="6" t="str">
        <f>'01'!B7</f>
        <v>38</v>
      </c>
      <c r="C7" s="6" t="str">
        <f>'01'!C7</f>
        <v>4 385 883,85</v>
      </c>
      <c r="D7" s="14">
        <f aca="true" t="shared" si="0" ref="D7:E18">B7/B7*100</f>
        <v>100</v>
      </c>
      <c r="E7" s="14">
        <f t="shared" si="0"/>
        <v>100</v>
      </c>
      <c r="F7" s="6" t="str">
        <f>'01'!F7</f>
        <v>38</v>
      </c>
      <c r="G7" s="6" t="str">
        <f>'01'!G7</f>
        <v>4 385 883,85</v>
      </c>
      <c r="H7" s="14">
        <f aca="true" t="shared" si="1" ref="H7:I18">F7/B7*100</f>
        <v>100</v>
      </c>
      <c r="I7" s="14">
        <f t="shared" si="1"/>
        <v>100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2020.</v>
      </c>
      <c r="B8" s="2" t="str">
        <f>'01'!B8</f>
        <v>37</v>
      </c>
      <c r="C8" s="2" t="str">
        <f>'01'!C8</f>
        <v>12 260 494,45</v>
      </c>
      <c r="D8" s="14">
        <f t="shared" si="0"/>
        <v>100</v>
      </c>
      <c r="E8" s="14">
        <f t="shared" si="0"/>
        <v>100</v>
      </c>
      <c r="F8" s="2" t="str">
        <f>'01'!F8</f>
        <v>34</v>
      </c>
      <c r="G8" s="2" t="str">
        <f>'01'!G8</f>
        <v>2 968 043,87</v>
      </c>
      <c r="H8" s="14">
        <f t="shared" si="1"/>
        <v>91.8918918918919</v>
      </c>
      <c r="I8" s="14">
        <f t="shared" si="1"/>
        <v>24.208190641120517</v>
      </c>
      <c r="J8" s="2">
        <v>3</v>
      </c>
      <c r="K8" s="20">
        <v>9292450.58</v>
      </c>
      <c r="L8" s="14">
        <f aca="true" t="shared" si="2" ref="L8:M18">J8/F8*100</f>
        <v>8.823529411764707</v>
      </c>
      <c r="M8" s="14">
        <f t="shared" si="2"/>
        <v>313.083329863315</v>
      </c>
      <c r="N8" s="2"/>
      <c r="O8" s="2"/>
      <c r="P8" s="13"/>
      <c r="Q8" s="13"/>
      <c r="R8" s="5"/>
      <c r="S8" s="5"/>
    </row>
    <row r="9" spans="1:19" ht="21" customHeight="1">
      <c r="A9" s="6" t="str">
        <f>'03'!A9</f>
        <v>Март 2020.</v>
      </c>
      <c r="B9" s="23" t="str">
        <f>'03'!B9</f>
        <v>43</v>
      </c>
      <c r="C9" s="23" t="str">
        <f>'03'!C9</f>
        <v>7 540 568,51</v>
      </c>
      <c r="D9" s="14">
        <f t="shared" si="0"/>
        <v>100</v>
      </c>
      <c r="E9" s="14">
        <f t="shared" si="0"/>
        <v>100</v>
      </c>
      <c r="F9" s="23" t="str">
        <f>'03'!F9</f>
        <v>41</v>
      </c>
      <c r="G9" s="23" t="str">
        <f>'03'!G9</f>
        <v>5 186 891,11</v>
      </c>
      <c r="H9" s="14">
        <f t="shared" si="1"/>
        <v>95.34883720930233</v>
      </c>
      <c r="I9" s="14">
        <f t="shared" si="1"/>
        <v>68.78647283850485</v>
      </c>
      <c r="J9" s="23">
        <v>1</v>
      </c>
      <c r="K9" s="24">
        <v>2011120</v>
      </c>
      <c r="L9" s="14">
        <f>J9/F9*100</f>
        <v>2.4390243902439024</v>
      </c>
      <c r="M9" s="14">
        <f>K9/G9*100</f>
        <v>38.7731293630338</v>
      </c>
      <c r="N9" s="23"/>
      <c r="O9" s="23"/>
      <c r="P9" s="23"/>
      <c r="Q9" s="23"/>
      <c r="R9" s="23"/>
      <c r="S9" s="23"/>
    </row>
    <row r="10" spans="1:19" ht="21" customHeight="1">
      <c r="A10" s="6" t="str">
        <f>'04'!A10</f>
        <v>Апрель 2020.</v>
      </c>
      <c r="B10" s="2" t="str">
        <f>'04'!B10</f>
        <v>15</v>
      </c>
      <c r="C10" s="2" t="str">
        <f>'04'!C10</f>
        <v>3 632 818,59</v>
      </c>
      <c r="D10" s="14">
        <f t="shared" si="0"/>
        <v>100</v>
      </c>
      <c r="E10" s="14">
        <f t="shared" si="0"/>
        <v>100</v>
      </c>
      <c r="F10" s="2" t="str">
        <f>'04'!F10</f>
        <v>14</v>
      </c>
      <c r="G10" s="2" t="str">
        <f>'04'!G10</f>
        <v>366 978,74</v>
      </c>
      <c r="H10" s="14">
        <f t="shared" si="1"/>
        <v>93.33333333333333</v>
      </c>
      <c r="I10" s="14">
        <f t="shared" si="1"/>
        <v>10.101763435426596</v>
      </c>
      <c r="J10" s="2">
        <v>0</v>
      </c>
      <c r="K10" s="20">
        <v>0</v>
      </c>
      <c r="L10" s="14">
        <f t="shared" si="2"/>
        <v>0</v>
      </c>
      <c r="M10" s="14">
        <f t="shared" si="2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'05'!A11</f>
        <v>Май 2020.</v>
      </c>
      <c r="B11" s="23" t="s">
        <v>22</v>
      </c>
      <c r="C11" s="23" t="s">
        <v>64</v>
      </c>
      <c r="D11" s="14">
        <f t="shared" si="0"/>
        <v>100</v>
      </c>
      <c r="E11" s="14">
        <f t="shared" si="0"/>
        <v>100</v>
      </c>
      <c r="F11" s="23" t="s">
        <v>22</v>
      </c>
      <c r="G11" s="23" t="s">
        <v>64</v>
      </c>
      <c r="H11" s="14">
        <f t="shared" si="1"/>
        <v>100</v>
      </c>
      <c r="I11" s="14">
        <f t="shared" si="1"/>
        <v>100</v>
      </c>
      <c r="J11" s="2">
        <v>0</v>
      </c>
      <c r="K11" s="20">
        <v>0</v>
      </c>
      <c r="L11" s="14">
        <f t="shared" si="2"/>
        <v>0</v>
      </c>
      <c r="M11" s="14">
        <f t="shared" si="2"/>
        <v>0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2020.</v>
      </c>
      <c r="B12" s="23" t="s">
        <v>68</v>
      </c>
      <c r="C12" s="23" t="s">
        <v>69</v>
      </c>
      <c r="D12" s="14">
        <f t="shared" si="0"/>
        <v>100</v>
      </c>
      <c r="E12" s="14">
        <f t="shared" si="0"/>
        <v>100</v>
      </c>
      <c r="F12" s="23" t="s">
        <v>70</v>
      </c>
      <c r="G12" s="23" t="s">
        <v>71</v>
      </c>
      <c r="H12" s="14">
        <f t="shared" si="1"/>
        <v>97.87234042553192</v>
      </c>
      <c r="I12" s="14">
        <f t="shared" si="1"/>
        <v>55.190126170857624</v>
      </c>
      <c r="J12" s="2">
        <v>1</v>
      </c>
      <c r="K12" s="20">
        <v>670085</v>
      </c>
      <c r="L12" s="14">
        <f t="shared" si="2"/>
        <v>2.1739130434782608</v>
      </c>
      <c r="M12" s="14">
        <f t="shared" si="2"/>
        <v>32.57644245977199</v>
      </c>
      <c r="N12" s="6"/>
      <c r="O12" s="6"/>
      <c r="P12" s="13"/>
      <c r="Q12" s="13"/>
      <c r="R12" s="5"/>
      <c r="S12" s="5"/>
    </row>
    <row r="13" spans="1:19" ht="21" customHeight="1">
      <c r="A13" s="6" t="str">
        <f>'07'!A13</f>
        <v>Июль 2020.</v>
      </c>
      <c r="B13" s="23" t="s">
        <v>79</v>
      </c>
      <c r="C13" s="23" t="s">
        <v>80</v>
      </c>
      <c r="D13" s="14">
        <f t="shared" si="0"/>
        <v>100</v>
      </c>
      <c r="E13" s="14">
        <f t="shared" si="0"/>
        <v>100</v>
      </c>
      <c r="F13" s="23" t="s">
        <v>79</v>
      </c>
      <c r="G13" s="23" t="s">
        <v>80</v>
      </c>
      <c r="H13" s="14">
        <f t="shared" si="1"/>
        <v>100</v>
      </c>
      <c r="I13" s="14">
        <f t="shared" si="1"/>
        <v>100</v>
      </c>
      <c r="J13" s="2">
        <v>0</v>
      </c>
      <c r="K13" s="20">
        <v>0</v>
      </c>
      <c r="L13" s="14">
        <f t="shared" si="2"/>
        <v>0</v>
      </c>
      <c r="M13" s="14">
        <f t="shared" si="2"/>
        <v>0</v>
      </c>
      <c r="N13" s="8"/>
      <c r="O13" s="8"/>
      <c r="P13" s="13"/>
      <c r="Q13" s="13"/>
      <c r="R13" s="5"/>
      <c r="S13" s="5"/>
    </row>
    <row r="14" spans="1:19" ht="21" customHeight="1">
      <c r="A14" s="6" t="str">
        <f>'08'!A14</f>
        <v>Август 2020.</v>
      </c>
      <c r="B14" s="2">
        <v>32</v>
      </c>
      <c r="C14" s="20">
        <v>5110045.93</v>
      </c>
      <c r="D14" s="14">
        <f t="shared" si="0"/>
        <v>100</v>
      </c>
      <c r="E14" s="14">
        <f t="shared" si="0"/>
        <v>100</v>
      </c>
      <c r="F14" s="2">
        <v>27</v>
      </c>
      <c r="G14" s="20">
        <v>544453.15</v>
      </c>
      <c r="H14" s="14">
        <f t="shared" si="1"/>
        <v>84.375</v>
      </c>
      <c r="I14" s="14">
        <f t="shared" si="1"/>
        <v>10.654564703687509</v>
      </c>
      <c r="J14" s="2">
        <v>1</v>
      </c>
      <c r="K14" s="20">
        <v>3035834.82</v>
      </c>
      <c r="L14" s="14">
        <f t="shared" si="2"/>
        <v>3.7037037037037033</v>
      </c>
      <c r="M14" s="14">
        <f t="shared" si="2"/>
        <v>557.5933980729103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aca="true" t="shared" si="3" ref="B15:C18">F15+J15</f>
        <v>0</v>
      </c>
      <c r="C15" s="20">
        <f t="shared" si="3"/>
        <v>0</v>
      </c>
      <c r="D15" s="14" t="e">
        <f t="shared" si="0"/>
        <v>#DIV/0!</v>
      </c>
      <c r="E15" s="14" t="e">
        <f t="shared" si="0"/>
        <v>#DIV/0!</v>
      </c>
      <c r="F15" s="2">
        <v>0</v>
      </c>
      <c r="G15" s="20">
        <v>0</v>
      </c>
      <c r="H15" s="14" t="e">
        <f t="shared" si="1"/>
        <v>#DIV/0!</v>
      </c>
      <c r="I15" s="14" t="e">
        <f t="shared" si="1"/>
        <v>#DIV/0!</v>
      </c>
      <c r="J15" s="2">
        <v>0</v>
      </c>
      <c r="K15" s="20">
        <v>0</v>
      </c>
      <c r="L15" s="14" t="e">
        <f t="shared" si="2"/>
        <v>#DIV/0!</v>
      </c>
      <c r="M15" s="14" t="e">
        <f t="shared" si="2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3"/>
        <v>0</v>
      </c>
      <c r="C16" s="20">
        <f t="shared" si="3"/>
        <v>0</v>
      </c>
      <c r="D16" s="14" t="e">
        <f t="shared" si="0"/>
        <v>#DIV/0!</v>
      </c>
      <c r="E16" s="14" t="e">
        <f t="shared" si="0"/>
        <v>#DIV/0!</v>
      </c>
      <c r="F16" s="2">
        <v>0</v>
      </c>
      <c r="G16" s="20">
        <v>0</v>
      </c>
      <c r="H16" s="14" t="e">
        <f t="shared" si="1"/>
        <v>#DIV/0!</v>
      </c>
      <c r="I16" s="14" t="e">
        <f t="shared" si="1"/>
        <v>#DIV/0!</v>
      </c>
      <c r="J16" s="2">
        <v>0</v>
      </c>
      <c r="K16" s="20">
        <v>0</v>
      </c>
      <c r="L16" s="14" t="e">
        <f t="shared" si="2"/>
        <v>#DIV/0!</v>
      </c>
      <c r="M16" s="14" t="e">
        <f t="shared" si="2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3"/>
        <v>0</v>
      </c>
      <c r="C17" s="20">
        <f t="shared" si="3"/>
        <v>0</v>
      </c>
      <c r="D17" s="14" t="e">
        <f t="shared" si="0"/>
        <v>#DIV/0!</v>
      </c>
      <c r="E17" s="14" t="e">
        <f t="shared" si="0"/>
        <v>#DIV/0!</v>
      </c>
      <c r="F17" s="2">
        <v>0</v>
      </c>
      <c r="G17" s="20">
        <v>0</v>
      </c>
      <c r="H17" s="14" t="e">
        <f t="shared" si="1"/>
        <v>#DIV/0!</v>
      </c>
      <c r="I17" s="14" t="e">
        <f t="shared" si="1"/>
        <v>#DIV/0!</v>
      </c>
      <c r="J17" s="2">
        <v>0</v>
      </c>
      <c r="K17" s="20">
        <v>0</v>
      </c>
      <c r="L17" s="14" t="e">
        <f t="shared" si="2"/>
        <v>#DIV/0!</v>
      </c>
      <c r="M17" s="14" t="e">
        <f t="shared" si="2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3"/>
        <v>0</v>
      </c>
      <c r="C18" s="20">
        <f t="shared" si="3"/>
        <v>0</v>
      </c>
      <c r="D18" s="14" t="e">
        <f t="shared" si="0"/>
        <v>#DIV/0!</v>
      </c>
      <c r="E18" s="14" t="e">
        <f t="shared" si="0"/>
        <v>#DIV/0!</v>
      </c>
      <c r="F18" s="2">
        <v>0</v>
      </c>
      <c r="G18" s="20">
        <v>0</v>
      </c>
      <c r="H18" s="14" t="e">
        <f t="shared" si="1"/>
        <v>#DIV/0!</v>
      </c>
      <c r="I18" s="14" t="e">
        <f t="shared" si="1"/>
        <v>#DIV/0!</v>
      </c>
      <c r="J18" s="2">
        <v>0</v>
      </c>
      <c r="K18" s="20">
        <v>0</v>
      </c>
      <c r="L18" s="14" t="e">
        <f t="shared" si="2"/>
        <v>#DIV/0!</v>
      </c>
      <c r="M18" s="14" t="e">
        <f t="shared" si="2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5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A13" sqref="A13:IV1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92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23" t="s">
        <v>22</v>
      </c>
      <c r="C7" s="23" t="s">
        <v>23</v>
      </c>
      <c r="D7" s="23" t="s">
        <v>20</v>
      </c>
      <c r="E7" s="23" t="s">
        <v>20</v>
      </c>
      <c r="F7" s="23" t="s">
        <v>22</v>
      </c>
      <c r="G7" s="23" t="s">
        <v>23</v>
      </c>
      <c r="H7" s="23" t="s">
        <v>20</v>
      </c>
      <c r="I7" s="23" t="s">
        <v>20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>
      <c r="A8" s="6" t="s">
        <v>27</v>
      </c>
      <c r="B8" s="2" t="s">
        <v>28</v>
      </c>
      <c r="C8" s="2" t="s">
        <v>29</v>
      </c>
      <c r="D8" s="2" t="s">
        <v>30</v>
      </c>
      <c r="E8" s="2" t="s">
        <v>31</v>
      </c>
      <c r="F8" s="2" t="s">
        <v>32</v>
      </c>
      <c r="G8" s="2" t="s">
        <v>33</v>
      </c>
      <c r="H8" s="2" t="s">
        <v>34</v>
      </c>
      <c r="I8" s="2" t="s">
        <v>35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8" t="s">
        <v>36</v>
      </c>
      <c r="S8" s="8" t="s">
        <v>37</v>
      </c>
    </row>
    <row r="9" spans="1:19" ht="21" customHeight="1">
      <c r="A9" s="6" t="s">
        <v>38</v>
      </c>
      <c r="B9" s="23" t="s">
        <v>39</v>
      </c>
      <c r="C9" s="23" t="s">
        <v>40</v>
      </c>
      <c r="D9" s="23" t="s">
        <v>41</v>
      </c>
      <c r="E9" s="23" t="s">
        <v>42</v>
      </c>
      <c r="F9" s="23" t="s">
        <v>43</v>
      </c>
      <c r="G9" s="23" t="s">
        <v>44</v>
      </c>
      <c r="H9" s="23" t="s">
        <v>45</v>
      </c>
      <c r="I9" s="23" t="s">
        <v>46</v>
      </c>
      <c r="J9" s="23" t="s">
        <v>16</v>
      </c>
      <c r="K9" s="23" t="s">
        <v>17</v>
      </c>
      <c r="L9" s="23" t="s">
        <v>17</v>
      </c>
      <c r="M9" s="23" t="s">
        <v>17</v>
      </c>
      <c r="N9" s="23" t="s">
        <v>16</v>
      </c>
      <c r="O9" s="23" t="s">
        <v>17</v>
      </c>
      <c r="P9" s="23" t="s">
        <v>17</v>
      </c>
      <c r="Q9" s="23" t="s">
        <v>17</v>
      </c>
      <c r="R9" s="23" t="s">
        <v>47</v>
      </c>
      <c r="S9" s="23" t="s">
        <v>48</v>
      </c>
    </row>
    <row r="10" spans="1:19" ht="21" customHeight="1">
      <c r="A10" s="6" t="s">
        <v>51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16</v>
      </c>
      <c r="O10" s="2" t="s">
        <v>17</v>
      </c>
      <c r="P10" s="2" t="s">
        <v>17</v>
      </c>
      <c r="Q10" s="2" t="s">
        <v>17</v>
      </c>
      <c r="R10" s="8" t="s">
        <v>60</v>
      </c>
      <c r="S10" s="8" t="s">
        <v>61</v>
      </c>
    </row>
    <row r="11" spans="1:19" ht="21" customHeight="1">
      <c r="A11" s="6" t="s">
        <v>63</v>
      </c>
      <c r="B11" s="23" t="s">
        <v>22</v>
      </c>
      <c r="C11" s="23" t="s">
        <v>64</v>
      </c>
      <c r="D11" s="23" t="s">
        <v>20</v>
      </c>
      <c r="E11" s="23" t="s">
        <v>20</v>
      </c>
      <c r="F11" s="23" t="s">
        <v>22</v>
      </c>
      <c r="G11" s="23" t="s">
        <v>64</v>
      </c>
      <c r="H11" s="23" t="s">
        <v>20</v>
      </c>
      <c r="I11" s="23" t="s">
        <v>20</v>
      </c>
      <c r="J11" s="23" t="s">
        <v>16</v>
      </c>
      <c r="K11" s="23" t="s">
        <v>17</v>
      </c>
      <c r="L11" s="23" t="s">
        <v>17</v>
      </c>
      <c r="M11" s="23" t="s">
        <v>17</v>
      </c>
      <c r="N11" s="23" t="s">
        <v>16</v>
      </c>
      <c r="O11" s="23" t="s">
        <v>17</v>
      </c>
      <c r="P11" s="23" t="s">
        <v>17</v>
      </c>
      <c r="Q11" s="23" t="s">
        <v>17</v>
      </c>
      <c r="R11" s="23" t="s">
        <v>24</v>
      </c>
      <c r="S11" s="23" t="s">
        <v>65</v>
      </c>
    </row>
    <row r="12" spans="1:19" ht="21" customHeight="1">
      <c r="A12" s="6" t="s">
        <v>67</v>
      </c>
      <c r="B12" s="23" t="s">
        <v>68</v>
      </c>
      <c r="C12" s="23" t="s">
        <v>69</v>
      </c>
      <c r="D12" s="23" t="s">
        <v>72</v>
      </c>
      <c r="E12" s="23" t="s">
        <v>73</v>
      </c>
      <c r="F12" s="23" t="s">
        <v>70</v>
      </c>
      <c r="G12" s="23" t="s">
        <v>71</v>
      </c>
      <c r="H12" s="23" t="s">
        <v>74</v>
      </c>
      <c r="I12" s="23" t="s">
        <v>75</v>
      </c>
      <c r="J12" s="23" t="s">
        <v>16</v>
      </c>
      <c r="K12" s="23" t="s">
        <v>17</v>
      </c>
      <c r="L12" s="23" t="s">
        <v>17</v>
      </c>
      <c r="M12" s="23" t="s">
        <v>17</v>
      </c>
      <c r="N12" s="23" t="s">
        <v>16</v>
      </c>
      <c r="O12" s="23" t="s">
        <v>17</v>
      </c>
      <c r="P12" s="23" t="s">
        <v>17</v>
      </c>
      <c r="Q12" s="23" t="s">
        <v>17</v>
      </c>
      <c r="R12" s="23" t="s">
        <v>76</v>
      </c>
      <c r="S12" s="23" t="s">
        <v>77</v>
      </c>
    </row>
    <row r="13" spans="1:19" ht="21" customHeight="1">
      <c r="A13" s="6" t="s">
        <v>78</v>
      </c>
      <c r="B13" s="23" t="s">
        <v>79</v>
      </c>
      <c r="C13" s="23" t="s">
        <v>80</v>
      </c>
      <c r="D13" s="23" t="s">
        <v>81</v>
      </c>
      <c r="E13" s="23" t="s">
        <v>81</v>
      </c>
      <c r="F13" s="23" t="s">
        <v>79</v>
      </c>
      <c r="G13" s="23" t="s">
        <v>80</v>
      </c>
      <c r="H13" s="23" t="s">
        <v>81</v>
      </c>
      <c r="I13" s="23" t="s">
        <v>81</v>
      </c>
      <c r="J13" s="23" t="s">
        <v>16</v>
      </c>
      <c r="K13" s="23" t="s">
        <v>17</v>
      </c>
      <c r="L13" s="23" t="s">
        <v>17</v>
      </c>
      <c r="M13" s="23" t="s">
        <v>17</v>
      </c>
      <c r="N13" s="23" t="s">
        <v>16</v>
      </c>
      <c r="O13" s="23" t="s">
        <v>17</v>
      </c>
      <c r="P13" s="23" t="s">
        <v>17</v>
      </c>
      <c r="Q13" s="23" t="s">
        <v>17</v>
      </c>
      <c r="R13" s="23" t="s">
        <v>79</v>
      </c>
      <c r="S13" s="23" t="s">
        <v>80</v>
      </c>
    </row>
    <row r="14" spans="1:19" ht="21" customHeight="1">
      <c r="A14" s="6" t="s">
        <v>84</v>
      </c>
      <c r="B14" s="6" t="s">
        <v>85</v>
      </c>
      <c r="C14" s="6" t="s">
        <v>86</v>
      </c>
      <c r="D14" s="6" t="s">
        <v>81</v>
      </c>
      <c r="E14" s="6" t="s">
        <v>81</v>
      </c>
      <c r="F14" s="6" t="s">
        <v>79</v>
      </c>
      <c r="G14" s="6" t="s">
        <v>87</v>
      </c>
      <c r="H14" s="6" t="s">
        <v>88</v>
      </c>
      <c r="I14" s="6" t="s">
        <v>89</v>
      </c>
      <c r="J14" s="6" t="s">
        <v>16</v>
      </c>
      <c r="K14" s="6" t="s">
        <v>17</v>
      </c>
      <c r="L14" s="6" t="s">
        <v>17</v>
      </c>
      <c r="M14" s="6" t="s">
        <v>17</v>
      </c>
      <c r="N14" s="6" t="s">
        <v>16</v>
      </c>
      <c r="O14" s="6" t="s">
        <v>17</v>
      </c>
      <c r="P14" s="6" t="s">
        <v>17</v>
      </c>
      <c r="Q14" s="6" t="s">
        <v>17</v>
      </c>
      <c r="R14" s="6" t="s">
        <v>85</v>
      </c>
      <c r="S14" s="6" t="s">
        <v>86</v>
      </c>
    </row>
    <row r="15" spans="1:19" ht="21" customHeight="1" hidden="1" outlineLevel="1">
      <c r="A15" s="6" t="s">
        <v>90</v>
      </c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collapsed="1">
      <c r="A16" s="6" t="s">
        <v>91</v>
      </c>
      <c r="B16" s="25" t="s">
        <v>93</v>
      </c>
      <c r="C16" s="25" t="s">
        <v>94</v>
      </c>
      <c r="D16" s="25" t="s">
        <v>81</v>
      </c>
      <c r="E16" s="25" t="s">
        <v>81</v>
      </c>
      <c r="F16" s="25" t="s">
        <v>95</v>
      </c>
      <c r="G16" s="25" t="s">
        <v>96</v>
      </c>
      <c r="H16" s="25" t="s">
        <v>97</v>
      </c>
      <c r="I16" s="25" t="s">
        <v>98</v>
      </c>
      <c r="J16" s="25" t="s">
        <v>16</v>
      </c>
      <c r="K16" s="25" t="s">
        <v>17</v>
      </c>
      <c r="L16" s="25" t="s">
        <v>17</v>
      </c>
      <c r="M16" s="25" t="s">
        <v>17</v>
      </c>
      <c r="N16" s="25" t="s">
        <v>16</v>
      </c>
      <c r="O16" s="25" t="s">
        <v>17</v>
      </c>
      <c r="P16" s="25" t="s">
        <v>17</v>
      </c>
      <c r="Q16" s="25" t="s">
        <v>17</v>
      </c>
      <c r="R16" s="25" t="s">
        <v>93</v>
      </c>
      <c r="S16" s="25" t="s">
        <v>94</v>
      </c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A13" sqref="A13:IV1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'10'!B2:S2</f>
        <v>Январь-октябрь 2020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2020.</v>
      </c>
      <c r="B7" s="6" t="str">
        <f>'01'!B7</f>
        <v>38</v>
      </c>
      <c r="C7" s="6" t="str">
        <f>'01'!C7</f>
        <v>4 385 883,85</v>
      </c>
      <c r="D7" s="14">
        <f aca="true" t="shared" si="0" ref="D7:E18">B7/B7*100</f>
        <v>100</v>
      </c>
      <c r="E7" s="14">
        <f t="shared" si="0"/>
        <v>100</v>
      </c>
      <c r="F7" s="6" t="str">
        <f>'01'!F7</f>
        <v>38</v>
      </c>
      <c r="G7" s="6" t="str">
        <f>'01'!G7</f>
        <v>4 385 883,85</v>
      </c>
      <c r="H7" s="14">
        <f aca="true" t="shared" si="1" ref="H7:I18">F7/B7*100</f>
        <v>100</v>
      </c>
      <c r="I7" s="14">
        <f t="shared" si="1"/>
        <v>100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2020.</v>
      </c>
      <c r="B8" s="2" t="str">
        <f>'01'!B8</f>
        <v>37</v>
      </c>
      <c r="C8" s="2" t="str">
        <f>'01'!C8</f>
        <v>12 260 494,45</v>
      </c>
      <c r="D8" s="14">
        <f t="shared" si="0"/>
        <v>100</v>
      </c>
      <c r="E8" s="14">
        <f t="shared" si="0"/>
        <v>100</v>
      </c>
      <c r="F8" s="2" t="str">
        <f>'01'!F8</f>
        <v>34</v>
      </c>
      <c r="G8" s="2" t="str">
        <f>'01'!G8</f>
        <v>2 968 043,87</v>
      </c>
      <c r="H8" s="14">
        <f t="shared" si="1"/>
        <v>91.8918918918919</v>
      </c>
      <c r="I8" s="14">
        <f t="shared" si="1"/>
        <v>24.208190641120517</v>
      </c>
      <c r="J8" s="2">
        <v>3</v>
      </c>
      <c r="K8" s="20">
        <v>9292450.58</v>
      </c>
      <c r="L8" s="14">
        <f aca="true" t="shared" si="2" ref="L8:M18">J8/F8*100</f>
        <v>8.823529411764707</v>
      </c>
      <c r="M8" s="14">
        <f t="shared" si="2"/>
        <v>313.083329863315</v>
      </c>
      <c r="N8" s="2"/>
      <c r="O8" s="2"/>
      <c r="P8" s="13"/>
      <c r="Q8" s="13"/>
      <c r="R8" s="5"/>
      <c r="S8" s="5"/>
    </row>
    <row r="9" spans="1:19" ht="21" customHeight="1">
      <c r="A9" s="6" t="str">
        <f>'03'!A9</f>
        <v>Март 2020.</v>
      </c>
      <c r="B9" s="23" t="str">
        <f>'03'!B9</f>
        <v>43</v>
      </c>
      <c r="C9" s="23" t="str">
        <f>'03'!C9</f>
        <v>7 540 568,51</v>
      </c>
      <c r="D9" s="14">
        <f t="shared" si="0"/>
        <v>100</v>
      </c>
      <c r="E9" s="14">
        <f t="shared" si="0"/>
        <v>100</v>
      </c>
      <c r="F9" s="23" t="str">
        <f>'03'!F9</f>
        <v>41</v>
      </c>
      <c r="G9" s="23" t="str">
        <f>'03'!G9</f>
        <v>5 186 891,11</v>
      </c>
      <c r="H9" s="14">
        <f t="shared" si="1"/>
        <v>95.34883720930233</v>
      </c>
      <c r="I9" s="14">
        <f t="shared" si="1"/>
        <v>68.78647283850485</v>
      </c>
      <c r="J9" s="23">
        <v>1</v>
      </c>
      <c r="K9" s="24">
        <v>2011120</v>
      </c>
      <c r="L9" s="14">
        <f>J9/F9*100</f>
        <v>2.4390243902439024</v>
      </c>
      <c r="M9" s="14">
        <f>K9/G9*100</f>
        <v>38.7731293630338</v>
      </c>
      <c r="N9" s="23"/>
      <c r="O9" s="23"/>
      <c r="P9" s="23"/>
      <c r="Q9" s="23"/>
      <c r="R9" s="23"/>
      <c r="S9" s="23"/>
    </row>
    <row r="10" spans="1:19" ht="21" customHeight="1">
      <c r="A10" s="6" t="str">
        <f>'04'!A10</f>
        <v>Апрель 2020.</v>
      </c>
      <c r="B10" s="2" t="str">
        <f>'04'!B10</f>
        <v>15</v>
      </c>
      <c r="C10" s="2" t="str">
        <f>'04'!C10</f>
        <v>3 632 818,59</v>
      </c>
      <c r="D10" s="14">
        <f t="shared" si="0"/>
        <v>100</v>
      </c>
      <c r="E10" s="14">
        <f t="shared" si="0"/>
        <v>100</v>
      </c>
      <c r="F10" s="2" t="str">
        <f>'04'!F10</f>
        <v>14</v>
      </c>
      <c r="G10" s="2" t="str">
        <f>'04'!G10</f>
        <v>366 978,74</v>
      </c>
      <c r="H10" s="14">
        <f t="shared" si="1"/>
        <v>93.33333333333333</v>
      </c>
      <c r="I10" s="14">
        <f t="shared" si="1"/>
        <v>10.101763435426596</v>
      </c>
      <c r="J10" s="2">
        <v>0</v>
      </c>
      <c r="K10" s="20">
        <v>0</v>
      </c>
      <c r="L10" s="14">
        <f t="shared" si="2"/>
        <v>0</v>
      </c>
      <c r="M10" s="14">
        <f t="shared" si="2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'05'!A11</f>
        <v>Май 2020.</v>
      </c>
      <c r="B11" s="23" t="s">
        <v>22</v>
      </c>
      <c r="C11" s="23" t="s">
        <v>64</v>
      </c>
      <c r="D11" s="14">
        <f t="shared" si="0"/>
        <v>100</v>
      </c>
      <c r="E11" s="14">
        <f t="shared" si="0"/>
        <v>100</v>
      </c>
      <c r="F11" s="23" t="s">
        <v>22</v>
      </c>
      <c r="G11" s="23" t="s">
        <v>64</v>
      </c>
      <c r="H11" s="14">
        <f t="shared" si="1"/>
        <v>100</v>
      </c>
      <c r="I11" s="14">
        <f t="shared" si="1"/>
        <v>100</v>
      </c>
      <c r="J11" s="2">
        <v>0</v>
      </c>
      <c r="K11" s="20">
        <v>0</v>
      </c>
      <c r="L11" s="14">
        <f t="shared" si="2"/>
        <v>0</v>
      </c>
      <c r="M11" s="14">
        <f t="shared" si="2"/>
        <v>0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2020.</v>
      </c>
      <c r="B12" s="23" t="s">
        <v>68</v>
      </c>
      <c r="C12" s="23" t="s">
        <v>69</v>
      </c>
      <c r="D12" s="14">
        <f t="shared" si="0"/>
        <v>100</v>
      </c>
      <c r="E12" s="14">
        <f t="shared" si="0"/>
        <v>100</v>
      </c>
      <c r="F12" s="23" t="s">
        <v>70</v>
      </c>
      <c r="G12" s="23" t="s">
        <v>71</v>
      </c>
      <c r="H12" s="14">
        <f t="shared" si="1"/>
        <v>97.87234042553192</v>
      </c>
      <c r="I12" s="14">
        <f t="shared" si="1"/>
        <v>55.190126170857624</v>
      </c>
      <c r="J12" s="2">
        <v>1</v>
      </c>
      <c r="K12" s="20">
        <v>670085</v>
      </c>
      <c r="L12" s="14">
        <f t="shared" si="2"/>
        <v>2.1739130434782608</v>
      </c>
      <c r="M12" s="14">
        <f t="shared" si="2"/>
        <v>32.57644245977199</v>
      </c>
      <c r="N12" s="6"/>
      <c r="O12" s="6"/>
      <c r="P12" s="13"/>
      <c r="Q12" s="13"/>
      <c r="R12" s="5"/>
      <c r="S12" s="5"/>
    </row>
    <row r="13" spans="1:19" ht="21" customHeight="1">
      <c r="A13" s="6" t="str">
        <f>'07'!A13</f>
        <v>Июль 2020.</v>
      </c>
      <c r="B13" s="23" t="s">
        <v>79</v>
      </c>
      <c r="C13" s="23" t="s">
        <v>80</v>
      </c>
      <c r="D13" s="14">
        <f t="shared" si="0"/>
        <v>100</v>
      </c>
      <c r="E13" s="14">
        <f t="shared" si="0"/>
        <v>100</v>
      </c>
      <c r="F13" s="23" t="s">
        <v>79</v>
      </c>
      <c r="G13" s="23" t="s">
        <v>80</v>
      </c>
      <c r="H13" s="14">
        <f t="shared" si="1"/>
        <v>100</v>
      </c>
      <c r="I13" s="14">
        <f t="shared" si="1"/>
        <v>100</v>
      </c>
      <c r="J13" s="2">
        <v>0</v>
      </c>
      <c r="K13" s="20">
        <v>0</v>
      </c>
      <c r="L13" s="14">
        <f t="shared" si="2"/>
        <v>0</v>
      </c>
      <c r="M13" s="14">
        <f t="shared" si="2"/>
        <v>0</v>
      </c>
      <c r="N13" s="8"/>
      <c r="O13" s="8"/>
      <c r="P13" s="13"/>
      <c r="Q13" s="13"/>
      <c r="R13" s="5"/>
      <c r="S13" s="5"/>
    </row>
    <row r="14" spans="1:19" ht="21" customHeight="1">
      <c r="A14" s="6" t="str">
        <f>'08'!A14</f>
        <v>Август 2020.</v>
      </c>
      <c r="B14" s="2">
        <v>32</v>
      </c>
      <c r="C14" s="20">
        <v>5110045.93</v>
      </c>
      <c r="D14" s="14">
        <f t="shared" si="0"/>
        <v>100</v>
      </c>
      <c r="E14" s="14">
        <f t="shared" si="0"/>
        <v>100</v>
      </c>
      <c r="F14" s="2">
        <v>27</v>
      </c>
      <c r="G14" s="20">
        <v>544453.15</v>
      </c>
      <c r="H14" s="14">
        <f t="shared" si="1"/>
        <v>84.375</v>
      </c>
      <c r="I14" s="14">
        <f t="shared" si="1"/>
        <v>10.654564703687509</v>
      </c>
      <c r="J14" s="2">
        <v>1</v>
      </c>
      <c r="K14" s="20">
        <v>3035834.82</v>
      </c>
      <c r="L14" s="14">
        <f t="shared" si="2"/>
        <v>3.7037037037037033</v>
      </c>
      <c r="M14" s="14">
        <f t="shared" si="2"/>
        <v>557.5933980729103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'10'!A15</f>
        <v>Сентябрь 2020.</v>
      </c>
      <c r="B15" s="2">
        <f aca="true" t="shared" si="3" ref="B15:C18">F15+J15</f>
        <v>0</v>
      </c>
      <c r="C15" s="20">
        <f t="shared" si="3"/>
        <v>0</v>
      </c>
      <c r="D15" s="14" t="e">
        <f t="shared" si="0"/>
        <v>#DIV/0!</v>
      </c>
      <c r="E15" s="14" t="e">
        <f t="shared" si="0"/>
        <v>#DIV/0!</v>
      </c>
      <c r="F15" s="2">
        <v>0</v>
      </c>
      <c r="G15" s="20">
        <v>0</v>
      </c>
      <c r="H15" s="14" t="e">
        <f t="shared" si="1"/>
        <v>#DIV/0!</v>
      </c>
      <c r="I15" s="14" t="e">
        <f t="shared" si="1"/>
        <v>#DIV/0!</v>
      </c>
      <c r="J15" s="2">
        <v>0</v>
      </c>
      <c r="K15" s="20">
        <v>0</v>
      </c>
      <c r="L15" s="14" t="e">
        <f t="shared" si="2"/>
        <v>#DIV/0!</v>
      </c>
      <c r="M15" s="14" t="e">
        <f t="shared" si="2"/>
        <v>#DIV/0!</v>
      </c>
      <c r="N15" s="8"/>
      <c r="O15" s="8"/>
      <c r="P15" s="13"/>
      <c r="Q15" s="13"/>
      <c r="R15" s="5"/>
      <c r="S15" s="5"/>
    </row>
    <row r="16" spans="1:19" ht="21" customHeight="1" collapsed="1">
      <c r="A16" s="6" t="str">
        <f>'10'!A16</f>
        <v>Октябрь 2020.</v>
      </c>
      <c r="B16" s="25" t="s">
        <v>93</v>
      </c>
      <c r="C16" s="25" t="s">
        <v>94</v>
      </c>
      <c r="D16" s="14">
        <f t="shared" si="0"/>
        <v>100</v>
      </c>
      <c r="E16" s="14">
        <f t="shared" si="0"/>
        <v>100</v>
      </c>
      <c r="F16" s="25" t="s">
        <v>95</v>
      </c>
      <c r="G16" s="25" t="s">
        <v>96</v>
      </c>
      <c r="H16" s="14">
        <f t="shared" si="1"/>
        <v>99.02912621359224</v>
      </c>
      <c r="I16" s="14">
        <f t="shared" si="1"/>
        <v>80.56837007501329</v>
      </c>
      <c r="J16" s="2">
        <v>1</v>
      </c>
      <c r="K16" s="20">
        <v>2571400.1</v>
      </c>
      <c r="L16" s="14">
        <f t="shared" si="2"/>
        <v>0.9803921568627451</v>
      </c>
      <c r="M16" s="14">
        <f t="shared" si="2"/>
        <v>24.11818671135443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3"/>
        <v>0</v>
      </c>
      <c r="C17" s="20">
        <f t="shared" si="3"/>
        <v>0</v>
      </c>
      <c r="D17" s="14" t="e">
        <f t="shared" si="0"/>
        <v>#DIV/0!</v>
      </c>
      <c r="E17" s="14" t="e">
        <f t="shared" si="0"/>
        <v>#DIV/0!</v>
      </c>
      <c r="F17" s="2">
        <v>0</v>
      </c>
      <c r="G17" s="20">
        <v>0</v>
      </c>
      <c r="H17" s="14" t="e">
        <f t="shared" si="1"/>
        <v>#DIV/0!</v>
      </c>
      <c r="I17" s="14" t="e">
        <f t="shared" si="1"/>
        <v>#DIV/0!</v>
      </c>
      <c r="J17" s="2">
        <v>0</v>
      </c>
      <c r="K17" s="20">
        <v>0</v>
      </c>
      <c r="L17" s="14" t="e">
        <f t="shared" si="2"/>
        <v>#DIV/0!</v>
      </c>
      <c r="M17" s="14" t="e">
        <f t="shared" si="2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3"/>
        <v>0</v>
      </c>
      <c r="C18" s="20">
        <f t="shared" si="3"/>
        <v>0</v>
      </c>
      <c r="D18" s="14" t="e">
        <f t="shared" si="0"/>
        <v>#DIV/0!</v>
      </c>
      <c r="E18" s="14" t="e">
        <f t="shared" si="0"/>
        <v>#DIV/0!</v>
      </c>
      <c r="F18" s="2">
        <v>0</v>
      </c>
      <c r="G18" s="20">
        <v>0</v>
      </c>
      <c r="H18" s="14" t="e">
        <f t="shared" si="1"/>
        <v>#DIV/0!</v>
      </c>
      <c r="I18" s="14" t="e">
        <f t="shared" si="1"/>
        <v>#DIV/0!</v>
      </c>
      <c r="J18" s="2">
        <v>0</v>
      </c>
      <c r="K18" s="20">
        <v>0</v>
      </c>
      <c r="L18" s="14" t="e">
        <f t="shared" si="2"/>
        <v>#DIV/0!</v>
      </c>
      <c r="M18" s="14" t="e">
        <f t="shared" si="2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5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J16" sqref="J16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100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23" t="s">
        <v>22</v>
      </c>
      <c r="C7" s="23" t="s">
        <v>23</v>
      </c>
      <c r="D7" s="23" t="s">
        <v>20</v>
      </c>
      <c r="E7" s="23" t="s">
        <v>20</v>
      </c>
      <c r="F7" s="23" t="s">
        <v>22</v>
      </c>
      <c r="G7" s="23" t="s">
        <v>23</v>
      </c>
      <c r="H7" s="23" t="s">
        <v>20</v>
      </c>
      <c r="I7" s="23" t="s">
        <v>20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>
      <c r="A8" s="6" t="s">
        <v>27</v>
      </c>
      <c r="B8" s="2" t="s">
        <v>28</v>
      </c>
      <c r="C8" s="2" t="s">
        <v>29</v>
      </c>
      <c r="D8" s="2" t="s">
        <v>30</v>
      </c>
      <c r="E8" s="2" t="s">
        <v>31</v>
      </c>
      <c r="F8" s="2" t="s">
        <v>32</v>
      </c>
      <c r="G8" s="2" t="s">
        <v>33</v>
      </c>
      <c r="H8" s="2" t="s">
        <v>34</v>
      </c>
      <c r="I8" s="2" t="s">
        <v>35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8" t="s">
        <v>36</v>
      </c>
      <c r="S8" s="8" t="s">
        <v>37</v>
      </c>
    </row>
    <row r="9" spans="1:19" ht="21" customHeight="1">
      <c r="A9" s="6" t="s">
        <v>38</v>
      </c>
      <c r="B9" s="23" t="s">
        <v>39</v>
      </c>
      <c r="C9" s="23" t="s">
        <v>40</v>
      </c>
      <c r="D9" s="23" t="s">
        <v>41</v>
      </c>
      <c r="E9" s="23" t="s">
        <v>42</v>
      </c>
      <c r="F9" s="23" t="s">
        <v>43</v>
      </c>
      <c r="G9" s="23" t="s">
        <v>44</v>
      </c>
      <c r="H9" s="23" t="s">
        <v>45</v>
      </c>
      <c r="I9" s="23" t="s">
        <v>46</v>
      </c>
      <c r="J9" s="23" t="s">
        <v>16</v>
      </c>
      <c r="K9" s="23" t="s">
        <v>17</v>
      </c>
      <c r="L9" s="23" t="s">
        <v>17</v>
      </c>
      <c r="M9" s="23" t="s">
        <v>17</v>
      </c>
      <c r="N9" s="23" t="s">
        <v>16</v>
      </c>
      <c r="O9" s="23" t="s">
        <v>17</v>
      </c>
      <c r="P9" s="23" t="s">
        <v>17</v>
      </c>
      <c r="Q9" s="23" t="s">
        <v>17</v>
      </c>
      <c r="R9" s="23" t="s">
        <v>47</v>
      </c>
      <c r="S9" s="23" t="s">
        <v>48</v>
      </c>
    </row>
    <row r="10" spans="1:19" ht="21" customHeight="1">
      <c r="A10" s="6" t="s">
        <v>51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16</v>
      </c>
      <c r="O10" s="2" t="s">
        <v>17</v>
      </c>
      <c r="P10" s="2" t="s">
        <v>17</v>
      </c>
      <c r="Q10" s="2" t="s">
        <v>17</v>
      </c>
      <c r="R10" s="8" t="s">
        <v>60</v>
      </c>
      <c r="S10" s="8" t="s">
        <v>61</v>
      </c>
    </row>
    <row r="11" spans="1:19" ht="21" customHeight="1">
      <c r="A11" s="6" t="s">
        <v>63</v>
      </c>
      <c r="B11" s="23" t="s">
        <v>22</v>
      </c>
      <c r="C11" s="23" t="s">
        <v>64</v>
      </c>
      <c r="D11" s="23" t="s">
        <v>20</v>
      </c>
      <c r="E11" s="23" t="s">
        <v>20</v>
      </c>
      <c r="F11" s="23" t="s">
        <v>22</v>
      </c>
      <c r="G11" s="23" t="s">
        <v>64</v>
      </c>
      <c r="H11" s="23" t="s">
        <v>20</v>
      </c>
      <c r="I11" s="23" t="s">
        <v>20</v>
      </c>
      <c r="J11" s="23" t="s">
        <v>16</v>
      </c>
      <c r="K11" s="23" t="s">
        <v>17</v>
      </c>
      <c r="L11" s="23" t="s">
        <v>17</v>
      </c>
      <c r="M11" s="23" t="s">
        <v>17</v>
      </c>
      <c r="N11" s="23" t="s">
        <v>16</v>
      </c>
      <c r="O11" s="23" t="s">
        <v>17</v>
      </c>
      <c r="P11" s="23" t="s">
        <v>17</v>
      </c>
      <c r="Q11" s="23" t="s">
        <v>17</v>
      </c>
      <c r="R11" s="23" t="s">
        <v>24</v>
      </c>
      <c r="S11" s="23" t="s">
        <v>65</v>
      </c>
    </row>
    <row r="12" spans="1:19" ht="21" customHeight="1">
      <c r="A12" s="6" t="s">
        <v>67</v>
      </c>
      <c r="B12" s="23" t="s">
        <v>68</v>
      </c>
      <c r="C12" s="23" t="s">
        <v>69</v>
      </c>
      <c r="D12" s="23" t="s">
        <v>72</v>
      </c>
      <c r="E12" s="23" t="s">
        <v>73</v>
      </c>
      <c r="F12" s="23" t="s">
        <v>70</v>
      </c>
      <c r="G12" s="23" t="s">
        <v>71</v>
      </c>
      <c r="H12" s="23" t="s">
        <v>74</v>
      </c>
      <c r="I12" s="23" t="s">
        <v>75</v>
      </c>
      <c r="J12" s="23" t="s">
        <v>16</v>
      </c>
      <c r="K12" s="23" t="s">
        <v>17</v>
      </c>
      <c r="L12" s="23" t="s">
        <v>17</v>
      </c>
      <c r="M12" s="23" t="s">
        <v>17</v>
      </c>
      <c r="N12" s="23" t="s">
        <v>16</v>
      </c>
      <c r="O12" s="23" t="s">
        <v>17</v>
      </c>
      <c r="P12" s="23" t="s">
        <v>17</v>
      </c>
      <c r="Q12" s="23" t="s">
        <v>17</v>
      </c>
      <c r="R12" s="23" t="s">
        <v>76</v>
      </c>
      <c r="S12" s="23" t="s">
        <v>77</v>
      </c>
    </row>
    <row r="13" spans="1:19" ht="21" customHeight="1">
      <c r="A13" s="6" t="s">
        <v>78</v>
      </c>
      <c r="B13" s="23" t="s">
        <v>79</v>
      </c>
      <c r="C13" s="23" t="s">
        <v>80</v>
      </c>
      <c r="D13" s="23" t="s">
        <v>81</v>
      </c>
      <c r="E13" s="23" t="s">
        <v>81</v>
      </c>
      <c r="F13" s="23" t="s">
        <v>79</v>
      </c>
      <c r="G13" s="23" t="s">
        <v>80</v>
      </c>
      <c r="H13" s="23" t="s">
        <v>81</v>
      </c>
      <c r="I13" s="23" t="s">
        <v>81</v>
      </c>
      <c r="J13" s="23" t="s">
        <v>16</v>
      </c>
      <c r="K13" s="23" t="s">
        <v>17</v>
      </c>
      <c r="L13" s="23" t="s">
        <v>17</v>
      </c>
      <c r="M13" s="23" t="s">
        <v>17</v>
      </c>
      <c r="N13" s="23" t="s">
        <v>16</v>
      </c>
      <c r="O13" s="23" t="s">
        <v>17</v>
      </c>
      <c r="P13" s="23" t="s">
        <v>17</v>
      </c>
      <c r="Q13" s="23" t="s">
        <v>17</v>
      </c>
      <c r="R13" s="23" t="s">
        <v>79</v>
      </c>
      <c r="S13" s="23" t="s">
        <v>80</v>
      </c>
    </row>
    <row r="14" spans="1:19" ht="21" customHeight="1">
      <c r="A14" s="6" t="s">
        <v>84</v>
      </c>
      <c r="B14" s="6" t="s">
        <v>85</v>
      </c>
      <c r="C14" s="6" t="s">
        <v>86</v>
      </c>
      <c r="D14" s="6" t="s">
        <v>81</v>
      </c>
      <c r="E14" s="6" t="s">
        <v>81</v>
      </c>
      <c r="F14" s="6" t="s">
        <v>79</v>
      </c>
      <c r="G14" s="6" t="s">
        <v>87</v>
      </c>
      <c r="H14" s="6" t="s">
        <v>88</v>
      </c>
      <c r="I14" s="6" t="s">
        <v>89</v>
      </c>
      <c r="J14" s="6" t="s">
        <v>16</v>
      </c>
      <c r="K14" s="6" t="s">
        <v>17</v>
      </c>
      <c r="L14" s="6" t="s">
        <v>17</v>
      </c>
      <c r="M14" s="6" t="s">
        <v>17</v>
      </c>
      <c r="N14" s="6" t="s">
        <v>16</v>
      </c>
      <c r="O14" s="6" t="s">
        <v>17</v>
      </c>
      <c r="P14" s="6" t="s">
        <v>17</v>
      </c>
      <c r="Q14" s="6" t="s">
        <v>17</v>
      </c>
      <c r="R14" s="6" t="s">
        <v>85</v>
      </c>
      <c r="S14" s="6" t="s">
        <v>86</v>
      </c>
    </row>
    <row r="15" spans="1:19" ht="21" customHeight="1" hidden="1" outlineLevel="1">
      <c r="A15" s="6" t="s">
        <v>90</v>
      </c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collapsed="1">
      <c r="A16" s="6" t="s">
        <v>91</v>
      </c>
      <c r="B16" s="25" t="s">
        <v>93</v>
      </c>
      <c r="C16" s="25" t="s">
        <v>94</v>
      </c>
      <c r="D16" s="25" t="s">
        <v>81</v>
      </c>
      <c r="E16" s="25" t="s">
        <v>81</v>
      </c>
      <c r="F16" s="25" t="s">
        <v>95</v>
      </c>
      <c r="G16" s="25" t="s">
        <v>96</v>
      </c>
      <c r="H16" s="25" t="s">
        <v>97</v>
      </c>
      <c r="I16" s="25" t="s">
        <v>98</v>
      </c>
      <c r="J16" s="25" t="s">
        <v>16</v>
      </c>
      <c r="K16" s="25" t="s">
        <v>17</v>
      </c>
      <c r="L16" s="25" t="s">
        <v>17</v>
      </c>
      <c r="M16" s="25" t="s">
        <v>17</v>
      </c>
      <c r="N16" s="25" t="s">
        <v>16</v>
      </c>
      <c r="O16" s="25" t="s">
        <v>17</v>
      </c>
      <c r="P16" s="25" t="s">
        <v>17</v>
      </c>
      <c r="Q16" s="25" t="s">
        <v>17</v>
      </c>
      <c r="R16" s="25" t="s">
        <v>93</v>
      </c>
      <c r="S16" s="25" t="s">
        <v>94</v>
      </c>
    </row>
    <row r="17" spans="1:19" ht="21" customHeight="1">
      <c r="A17" s="6" t="s">
        <v>99</v>
      </c>
      <c r="B17" s="21" t="s">
        <v>101</v>
      </c>
      <c r="C17" s="21" t="s">
        <v>102</v>
      </c>
      <c r="D17" s="21" t="s">
        <v>81</v>
      </c>
      <c r="E17" s="21" t="s">
        <v>81</v>
      </c>
      <c r="F17" s="21" t="s">
        <v>101</v>
      </c>
      <c r="G17" s="21" t="s">
        <v>102</v>
      </c>
      <c r="H17" s="21" t="s">
        <v>81</v>
      </c>
      <c r="I17" s="21" t="s">
        <v>81</v>
      </c>
      <c r="J17" s="2" t="s">
        <v>16</v>
      </c>
      <c r="K17" s="2" t="s">
        <v>17</v>
      </c>
      <c r="L17" s="2" t="s">
        <v>17</v>
      </c>
      <c r="M17" s="2" t="s">
        <v>17</v>
      </c>
      <c r="N17" s="8" t="s">
        <v>16</v>
      </c>
      <c r="O17" s="8" t="s">
        <v>17</v>
      </c>
      <c r="P17" s="8" t="s">
        <v>17</v>
      </c>
      <c r="Q17" s="8" t="s">
        <v>17</v>
      </c>
      <c r="R17" s="21" t="s">
        <v>101</v>
      </c>
      <c r="S17" s="21" t="s">
        <v>102</v>
      </c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J16" sqref="J16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'11'!B2:S2</f>
        <v>Январь-ноябрь 2020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2020.</v>
      </c>
      <c r="B7" s="6" t="str">
        <f>'01'!B7</f>
        <v>38</v>
      </c>
      <c r="C7" s="6" t="str">
        <f>'01'!C7</f>
        <v>4 385 883,85</v>
      </c>
      <c r="D7" s="14">
        <f aca="true" t="shared" si="0" ref="D7:E18">B7/B7*100</f>
        <v>100</v>
      </c>
      <c r="E7" s="14">
        <f t="shared" si="0"/>
        <v>100</v>
      </c>
      <c r="F7" s="6" t="str">
        <f>'01'!F7</f>
        <v>38</v>
      </c>
      <c r="G7" s="6" t="str">
        <f>'01'!G7</f>
        <v>4 385 883,85</v>
      </c>
      <c r="H7" s="14">
        <f aca="true" t="shared" si="1" ref="H7:I18">F7/B7*100</f>
        <v>100</v>
      </c>
      <c r="I7" s="14">
        <f t="shared" si="1"/>
        <v>100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2020.</v>
      </c>
      <c r="B8" s="2" t="str">
        <f>'01'!B8</f>
        <v>37</v>
      </c>
      <c r="C8" s="2" t="str">
        <f>'01'!C8</f>
        <v>12 260 494,45</v>
      </c>
      <c r="D8" s="14">
        <f t="shared" si="0"/>
        <v>100</v>
      </c>
      <c r="E8" s="14">
        <f t="shared" si="0"/>
        <v>100</v>
      </c>
      <c r="F8" s="2" t="str">
        <f>'01'!F8</f>
        <v>34</v>
      </c>
      <c r="G8" s="2" t="str">
        <f>'01'!G8</f>
        <v>2 968 043,87</v>
      </c>
      <c r="H8" s="14">
        <f t="shared" si="1"/>
        <v>91.8918918918919</v>
      </c>
      <c r="I8" s="14">
        <f t="shared" si="1"/>
        <v>24.208190641120517</v>
      </c>
      <c r="J8" s="2">
        <v>3</v>
      </c>
      <c r="K8" s="20">
        <v>9292450.58</v>
      </c>
      <c r="L8" s="14">
        <f aca="true" t="shared" si="2" ref="L8:M18">J8/F8*100</f>
        <v>8.823529411764707</v>
      </c>
      <c r="M8" s="14">
        <f t="shared" si="2"/>
        <v>313.083329863315</v>
      </c>
      <c r="N8" s="2"/>
      <c r="O8" s="2"/>
      <c r="P8" s="13"/>
      <c r="Q8" s="13"/>
      <c r="R8" s="5"/>
      <c r="S8" s="5"/>
    </row>
    <row r="9" spans="1:19" ht="21" customHeight="1">
      <c r="A9" s="6" t="str">
        <f>'03'!A9</f>
        <v>Март 2020.</v>
      </c>
      <c r="B9" s="23" t="str">
        <f>'03'!B9</f>
        <v>43</v>
      </c>
      <c r="C9" s="23" t="str">
        <f>'03'!C9</f>
        <v>7 540 568,51</v>
      </c>
      <c r="D9" s="14">
        <f t="shared" si="0"/>
        <v>100</v>
      </c>
      <c r="E9" s="14">
        <f t="shared" si="0"/>
        <v>100</v>
      </c>
      <c r="F9" s="23" t="str">
        <f>'03'!F9</f>
        <v>41</v>
      </c>
      <c r="G9" s="23" t="str">
        <f>'03'!G9</f>
        <v>5 186 891,11</v>
      </c>
      <c r="H9" s="14">
        <f t="shared" si="1"/>
        <v>95.34883720930233</v>
      </c>
      <c r="I9" s="14">
        <f t="shared" si="1"/>
        <v>68.78647283850485</v>
      </c>
      <c r="J9" s="23">
        <v>1</v>
      </c>
      <c r="K9" s="24">
        <v>2011120</v>
      </c>
      <c r="L9" s="14">
        <f>J9/F9*100</f>
        <v>2.4390243902439024</v>
      </c>
      <c r="M9" s="14">
        <f>K9/G9*100</f>
        <v>38.7731293630338</v>
      </c>
      <c r="N9" s="23"/>
      <c r="O9" s="23"/>
      <c r="P9" s="23"/>
      <c r="Q9" s="23"/>
      <c r="R9" s="23"/>
      <c r="S9" s="23"/>
    </row>
    <row r="10" spans="1:19" ht="21" customHeight="1">
      <c r="A10" s="6" t="str">
        <f>'04'!A10</f>
        <v>Апрель 2020.</v>
      </c>
      <c r="B10" s="2" t="str">
        <f>'04'!B10</f>
        <v>15</v>
      </c>
      <c r="C10" s="2" t="str">
        <f>'04'!C10</f>
        <v>3 632 818,59</v>
      </c>
      <c r="D10" s="14">
        <f t="shared" si="0"/>
        <v>100</v>
      </c>
      <c r="E10" s="14">
        <f t="shared" si="0"/>
        <v>100</v>
      </c>
      <c r="F10" s="2" t="str">
        <f>'04'!F10</f>
        <v>14</v>
      </c>
      <c r="G10" s="2" t="str">
        <f>'04'!G10</f>
        <v>366 978,74</v>
      </c>
      <c r="H10" s="14">
        <f t="shared" si="1"/>
        <v>93.33333333333333</v>
      </c>
      <c r="I10" s="14">
        <f t="shared" si="1"/>
        <v>10.101763435426596</v>
      </c>
      <c r="J10" s="2">
        <v>0</v>
      </c>
      <c r="K10" s="20">
        <v>0</v>
      </c>
      <c r="L10" s="14">
        <f t="shared" si="2"/>
        <v>0</v>
      </c>
      <c r="M10" s="14">
        <f t="shared" si="2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'05'!A11</f>
        <v>Май 2020.</v>
      </c>
      <c r="B11" s="23" t="s">
        <v>22</v>
      </c>
      <c r="C11" s="23" t="s">
        <v>64</v>
      </c>
      <c r="D11" s="14">
        <f t="shared" si="0"/>
        <v>100</v>
      </c>
      <c r="E11" s="14">
        <f t="shared" si="0"/>
        <v>100</v>
      </c>
      <c r="F11" s="23" t="s">
        <v>22</v>
      </c>
      <c r="G11" s="23" t="s">
        <v>64</v>
      </c>
      <c r="H11" s="14">
        <f t="shared" si="1"/>
        <v>100</v>
      </c>
      <c r="I11" s="14">
        <f t="shared" si="1"/>
        <v>100</v>
      </c>
      <c r="J11" s="2">
        <v>0</v>
      </c>
      <c r="K11" s="20">
        <v>0</v>
      </c>
      <c r="L11" s="14">
        <f t="shared" si="2"/>
        <v>0</v>
      </c>
      <c r="M11" s="14">
        <f t="shared" si="2"/>
        <v>0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2020.</v>
      </c>
      <c r="B12" s="23" t="s">
        <v>68</v>
      </c>
      <c r="C12" s="23" t="s">
        <v>69</v>
      </c>
      <c r="D12" s="14">
        <f t="shared" si="0"/>
        <v>100</v>
      </c>
      <c r="E12" s="14">
        <f t="shared" si="0"/>
        <v>100</v>
      </c>
      <c r="F12" s="23" t="s">
        <v>70</v>
      </c>
      <c r="G12" s="23" t="s">
        <v>71</v>
      </c>
      <c r="H12" s="14">
        <f t="shared" si="1"/>
        <v>97.87234042553192</v>
      </c>
      <c r="I12" s="14">
        <f t="shared" si="1"/>
        <v>55.190126170857624</v>
      </c>
      <c r="J12" s="2">
        <v>1</v>
      </c>
      <c r="K12" s="20">
        <v>670085</v>
      </c>
      <c r="L12" s="14">
        <f t="shared" si="2"/>
        <v>2.1739130434782608</v>
      </c>
      <c r="M12" s="14">
        <f t="shared" si="2"/>
        <v>32.57644245977199</v>
      </c>
      <c r="N12" s="6"/>
      <c r="O12" s="6"/>
      <c r="P12" s="13"/>
      <c r="Q12" s="13"/>
      <c r="R12" s="5"/>
      <c r="S12" s="5"/>
    </row>
    <row r="13" spans="1:19" ht="21" customHeight="1">
      <c r="A13" s="6" t="str">
        <f>'07'!A13</f>
        <v>Июль 2020.</v>
      </c>
      <c r="B13" s="23" t="s">
        <v>79</v>
      </c>
      <c r="C13" s="23" t="s">
        <v>80</v>
      </c>
      <c r="D13" s="14">
        <f t="shared" si="0"/>
        <v>100</v>
      </c>
      <c r="E13" s="14">
        <f t="shared" si="0"/>
        <v>100</v>
      </c>
      <c r="F13" s="23" t="s">
        <v>79</v>
      </c>
      <c r="G13" s="23" t="s">
        <v>80</v>
      </c>
      <c r="H13" s="14">
        <f t="shared" si="1"/>
        <v>100</v>
      </c>
      <c r="I13" s="14">
        <f t="shared" si="1"/>
        <v>100</v>
      </c>
      <c r="J13" s="2">
        <v>0</v>
      </c>
      <c r="K13" s="20">
        <v>0</v>
      </c>
      <c r="L13" s="14">
        <f t="shared" si="2"/>
        <v>0</v>
      </c>
      <c r="M13" s="14">
        <f t="shared" si="2"/>
        <v>0</v>
      </c>
      <c r="N13" s="8"/>
      <c r="O13" s="8"/>
      <c r="P13" s="13"/>
      <c r="Q13" s="13"/>
      <c r="R13" s="5"/>
      <c r="S13" s="5"/>
    </row>
    <row r="14" spans="1:19" ht="21" customHeight="1">
      <c r="A14" s="6" t="str">
        <f>'08'!A14</f>
        <v>Август 2020.</v>
      </c>
      <c r="B14" s="2">
        <v>32</v>
      </c>
      <c r="C14" s="20">
        <v>5110045.93</v>
      </c>
      <c r="D14" s="14">
        <f t="shared" si="0"/>
        <v>100</v>
      </c>
      <c r="E14" s="14">
        <f t="shared" si="0"/>
        <v>100</v>
      </c>
      <c r="F14" s="2">
        <v>27</v>
      </c>
      <c r="G14" s="20">
        <v>544453.15</v>
      </c>
      <c r="H14" s="14">
        <f t="shared" si="1"/>
        <v>84.375</v>
      </c>
      <c r="I14" s="14">
        <f t="shared" si="1"/>
        <v>10.654564703687509</v>
      </c>
      <c r="J14" s="2">
        <v>1</v>
      </c>
      <c r="K14" s="20">
        <v>3035834.82</v>
      </c>
      <c r="L14" s="14">
        <f t="shared" si="2"/>
        <v>3.7037037037037033</v>
      </c>
      <c r="M14" s="14">
        <f t="shared" si="2"/>
        <v>557.5933980729103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'10'!A15</f>
        <v>Сентябрь 2020.</v>
      </c>
      <c r="B15" s="2">
        <f aca="true" t="shared" si="3" ref="B15:C18">F15+J15</f>
        <v>0</v>
      </c>
      <c r="C15" s="20">
        <f t="shared" si="3"/>
        <v>0</v>
      </c>
      <c r="D15" s="14" t="e">
        <f t="shared" si="0"/>
        <v>#DIV/0!</v>
      </c>
      <c r="E15" s="14" t="e">
        <f t="shared" si="0"/>
        <v>#DIV/0!</v>
      </c>
      <c r="F15" s="2">
        <v>0</v>
      </c>
      <c r="G15" s="20">
        <v>0</v>
      </c>
      <c r="H15" s="14" t="e">
        <f t="shared" si="1"/>
        <v>#DIV/0!</v>
      </c>
      <c r="I15" s="14" t="e">
        <f t="shared" si="1"/>
        <v>#DIV/0!</v>
      </c>
      <c r="J15" s="2">
        <v>0</v>
      </c>
      <c r="K15" s="20">
        <v>0</v>
      </c>
      <c r="L15" s="14" t="e">
        <f t="shared" si="2"/>
        <v>#DIV/0!</v>
      </c>
      <c r="M15" s="14" t="e">
        <f t="shared" si="2"/>
        <v>#DIV/0!</v>
      </c>
      <c r="N15" s="8"/>
      <c r="O15" s="8"/>
      <c r="P15" s="13"/>
      <c r="Q15" s="13"/>
      <c r="R15" s="5"/>
      <c r="S15" s="5"/>
    </row>
    <row r="16" spans="1:19" ht="21" customHeight="1" collapsed="1">
      <c r="A16" s="6" t="str">
        <f>'10'!A16</f>
        <v>Октябрь 2020.</v>
      </c>
      <c r="B16" s="25" t="s">
        <v>93</v>
      </c>
      <c r="C16" s="25" t="s">
        <v>94</v>
      </c>
      <c r="D16" s="14">
        <f t="shared" si="0"/>
        <v>100</v>
      </c>
      <c r="E16" s="14">
        <f t="shared" si="0"/>
        <v>100</v>
      </c>
      <c r="F16" s="25" t="s">
        <v>95</v>
      </c>
      <c r="G16" s="25" t="s">
        <v>96</v>
      </c>
      <c r="H16" s="14">
        <f t="shared" si="1"/>
        <v>99.02912621359224</v>
      </c>
      <c r="I16" s="14">
        <f t="shared" si="1"/>
        <v>80.56837007501329</v>
      </c>
      <c r="J16" s="2">
        <v>1</v>
      </c>
      <c r="K16" s="20">
        <v>2571400.1</v>
      </c>
      <c r="L16" s="14">
        <f t="shared" si="2"/>
        <v>0.9803921568627451</v>
      </c>
      <c r="M16" s="14">
        <f t="shared" si="2"/>
        <v>24.11818671135443</v>
      </c>
      <c r="N16" s="8"/>
      <c r="O16" s="8"/>
      <c r="P16" s="13"/>
      <c r="Q16" s="13"/>
      <c r="R16" s="5"/>
      <c r="S16" s="5"/>
    </row>
    <row r="17" spans="1:19" ht="21" customHeight="1">
      <c r="A17" s="6" t="str">
        <f>'11'!A17</f>
        <v>Ноябрь 2020.</v>
      </c>
      <c r="B17" s="2" t="str">
        <f>'11'!B17</f>
        <v>60</v>
      </c>
      <c r="C17" s="2" t="str">
        <f>'11'!C17</f>
        <v>5 468 180,80</v>
      </c>
      <c r="D17" s="14">
        <f t="shared" si="0"/>
        <v>100</v>
      </c>
      <c r="E17" s="14">
        <f t="shared" si="0"/>
        <v>100</v>
      </c>
      <c r="F17" s="2" t="str">
        <f>'11'!F17</f>
        <v>60</v>
      </c>
      <c r="G17" s="2" t="str">
        <f>'11'!G17</f>
        <v>5 468 180,80</v>
      </c>
      <c r="H17" s="14">
        <f t="shared" si="1"/>
        <v>100</v>
      </c>
      <c r="I17" s="14">
        <f t="shared" si="1"/>
        <v>100</v>
      </c>
      <c r="J17" s="2">
        <v>0</v>
      </c>
      <c r="K17" s="20">
        <v>0</v>
      </c>
      <c r="L17" s="14">
        <f t="shared" si="2"/>
        <v>0</v>
      </c>
      <c r="M17" s="14">
        <f t="shared" si="2"/>
        <v>0</v>
      </c>
      <c r="N17" s="8"/>
      <c r="O17" s="8"/>
      <c r="P17" s="13">
        <f>N17/B17*100</f>
        <v>0</v>
      </c>
      <c r="Q17" s="13">
        <f>O17/C17*100</f>
        <v>0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3"/>
        <v>0</v>
      </c>
      <c r="C18" s="20">
        <f t="shared" si="3"/>
        <v>0</v>
      </c>
      <c r="D18" s="14" t="e">
        <f t="shared" si="0"/>
        <v>#DIV/0!</v>
      </c>
      <c r="E18" s="14" t="e">
        <f t="shared" si="0"/>
        <v>#DIV/0!</v>
      </c>
      <c r="F18" s="2">
        <v>0</v>
      </c>
      <c r="G18" s="20">
        <v>0</v>
      </c>
      <c r="H18" s="14" t="e">
        <f t="shared" si="1"/>
        <v>#DIV/0!</v>
      </c>
      <c r="I18" s="14" t="e">
        <f t="shared" si="1"/>
        <v>#DIV/0!</v>
      </c>
      <c r="J18" s="2">
        <v>0</v>
      </c>
      <c r="K18" s="20">
        <v>0</v>
      </c>
      <c r="L18" s="14" t="e">
        <f t="shared" si="2"/>
        <v>#DIV/0!</v>
      </c>
      <c r="M18" s="14" t="e">
        <f t="shared" si="2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5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tabSelected="1" zoomScalePageLayoutView="0" workbookViewId="0" topLeftCell="A1">
      <selection activeCell="F18" sqref="F18:G1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103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23" t="s">
        <v>22</v>
      </c>
      <c r="C7" s="23" t="s">
        <v>23</v>
      </c>
      <c r="D7" s="23" t="s">
        <v>20</v>
      </c>
      <c r="E7" s="23" t="s">
        <v>20</v>
      </c>
      <c r="F7" s="23" t="s">
        <v>22</v>
      </c>
      <c r="G7" s="23" t="s">
        <v>23</v>
      </c>
      <c r="H7" s="23" t="s">
        <v>20</v>
      </c>
      <c r="I7" s="23" t="s">
        <v>20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>
      <c r="A8" s="6" t="s">
        <v>27</v>
      </c>
      <c r="B8" s="2" t="s">
        <v>28</v>
      </c>
      <c r="C8" s="2" t="s">
        <v>29</v>
      </c>
      <c r="D8" s="2" t="s">
        <v>30</v>
      </c>
      <c r="E8" s="2" t="s">
        <v>31</v>
      </c>
      <c r="F8" s="2" t="s">
        <v>32</v>
      </c>
      <c r="G8" s="2" t="s">
        <v>33</v>
      </c>
      <c r="H8" s="2" t="s">
        <v>34</v>
      </c>
      <c r="I8" s="2" t="s">
        <v>35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8" t="s">
        <v>36</v>
      </c>
      <c r="S8" s="8" t="s">
        <v>37</v>
      </c>
    </row>
    <row r="9" spans="1:19" ht="21" customHeight="1">
      <c r="A9" s="6" t="s">
        <v>38</v>
      </c>
      <c r="B9" s="23" t="s">
        <v>39</v>
      </c>
      <c r="C9" s="23" t="s">
        <v>40</v>
      </c>
      <c r="D9" s="23" t="s">
        <v>41</v>
      </c>
      <c r="E9" s="23" t="s">
        <v>42</v>
      </c>
      <c r="F9" s="23" t="s">
        <v>43</v>
      </c>
      <c r="G9" s="23" t="s">
        <v>44</v>
      </c>
      <c r="H9" s="23" t="s">
        <v>45</v>
      </c>
      <c r="I9" s="23" t="s">
        <v>46</v>
      </c>
      <c r="J9" s="23" t="s">
        <v>16</v>
      </c>
      <c r="K9" s="23" t="s">
        <v>17</v>
      </c>
      <c r="L9" s="23" t="s">
        <v>17</v>
      </c>
      <c r="M9" s="23" t="s">
        <v>17</v>
      </c>
      <c r="N9" s="23" t="s">
        <v>16</v>
      </c>
      <c r="O9" s="23" t="s">
        <v>17</v>
      </c>
      <c r="P9" s="23" t="s">
        <v>17</v>
      </c>
      <c r="Q9" s="23" t="s">
        <v>17</v>
      </c>
      <c r="R9" s="23" t="s">
        <v>47</v>
      </c>
      <c r="S9" s="23" t="s">
        <v>48</v>
      </c>
    </row>
    <row r="10" spans="1:19" ht="21" customHeight="1">
      <c r="A10" s="6" t="s">
        <v>51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16</v>
      </c>
      <c r="O10" s="2" t="s">
        <v>17</v>
      </c>
      <c r="P10" s="2" t="s">
        <v>17</v>
      </c>
      <c r="Q10" s="2" t="s">
        <v>17</v>
      </c>
      <c r="R10" s="8" t="s">
        <v>60</v>
      </c>
      <c r="S10" s="8" t="s">
        <v>61</v>
      </c>
    </row>
    <row r="11" spans="1:19" ht="21" customHeight="1">
      <c r="A11" s="6" t="s">
        <v>63</v>
      </c>
      <c r="B11" s="23" t="s">
        <v>22</v>
      </c>
      <c r="C11" s="23" t="s">
        <v>64</v>
      </c>
      <c r="D11" s="23" t="s">
        <v>20</v>
      </c>
      <c r="E11" s="23" t="s">
        <v>20</v>
      </c>
      <c r="F11" s="23" t="s">
        <v>22</v>
      </c>
      <c r="G11" s="23" t="s">
        <v>64</v>
      </c>
      <c r="H11" s="23" t="s">
        <v>20</v>
      </c>
      <c r="I11" s="23" t="s">
        <v>20</v>
      </c>
      <c r="J11" s="23" t="s">
        <v>16</v>
      </c>
      <c r="K11" s="23" t="s">
        <v>17</v>
      </c>
      <c r="L11" s="23" t="s">
        <v>17</v>
      </c>
      <c r="M11" s="23" t="s">
        <v>17</v>
      </c>
      <c r="N11" s="23" t="s">
        <v>16</v>
      </c>
      <c r="O11" s="23" t="s">
        <v>17</v>
      </c>
      <c r="P11" s="23" t="s">
        <v>17</v>
      </c>
      <c r="Q11" s="23" t="s">
        <v>17</v>
      </c>
      <c r="R11" s="23" t="s">
        <v>24</v>
      </c>
      <c r="S11" s="23" t="s">
        <v>65</v>
      </c>
    </row>
    <row r="12" spans="1:19" ht="21" customHeight="1">
      <c r="A12" s="6" t="s">
        <v>67</v>
      </c>
      <c r="B12" s="23" t="s">
        <v>68</v>
      </c>
      <c r="C12" s="23" t="s">
        <v>69</v>
      </c>
      <c r="D12" s="23" t="s">
        <v>72</v>
      </c>
      <c r="E12" s="23" t="s">
        <v>73</v>
      </c>
      <c r="F12" s="23" t="s">
        <v>70</v>
      </c>
      <c r="G12" s="23" t="s">
        <v>71</v>
      </c>
      <c r="H12" s="23" t="s">
        <v>74</v>
      </c>
      <c r="I12" s="23" t="s">
        <v>75</v>
      </c>
      <c r="J12" s="23" t="s">
        <v>16</v>
      </c>
      <c r="K12" s="23" t="s">
        <v>17</v>
      </c>
      <c r="L12" s="23" t="s">
        <v>17</v>
      </c>
      <c r="M12" s="23" t="s">
        <v>17</v>
      </c>
      <c r="N12" s="23" t="s">
        <v>16</v>
      </c>
      <c r="O12" s="23" t="s">
        <v>17</v>
      </c>
      <c r="P12" s="23" t="s">
        <v>17</v>
      </c>
      <c r="Q12" s="23" t="s">
        <v>17</v>
      </c>
      <c r="R12" s="23" t="s">
        <v>76</v>
      </c>
      <c r="S12" s="23" t="s">
        <v>77</v>
      </c>
    </row>
    <row r="13" spans="1:19" ht="21" customHeight="1">
      <c r="A13" s="6" t="s">
        <v>78</v>
      </c>
      <c r="B13" s="23" t="s">
        <v>79</v>
      </c>
      <c r="C13" s="23" t="s">
        <v>80</v>
      </c>
      <c r="D13" s="23" t="s">
        <v>81</v>
      </c>
      <c r="E13" s="23" t="s">
        <v>81</v>
      </c>
      <c r="F13" s="23" t="s">
        <v>79</v>
      </c>
      <c r="G13" s="23" t="s">
        <v>80</v>
      </c>
      <c r="H13" s="23" t="s">
        <v>81</v>
      </c>
      <c r="I13" s="23" t="s">
        <v>81</v>
      </c>
      <c r="J13" s="23" t="s">
        <v>16</v>
      </c>
      <c r="K13" s="23" t="s">
        <v>17</v>
      </c>
      <c r="L13" s="23" t="s">
        <v>17</v>
      </c>
      <c r="M13" s="23" t="s">
        <v>17</v>
      </c>
      <c r="N13" s="23" t="s">
        <v>16</v>
      </c>
      <c r="O13" s="23" t="s">
        <v>17</v>
      </c>
      <c r="P13" s="23" t="s">
        <v>17</v>
      </c>
      <c r="Q13" s="23" t="s">
        <v>17</v>
      </c>
      <c r="R13" s="23" t="s">
        <v>79</v>
      </c>
      <c r="S13" s="23" t="s">
        <v>80</v>
      </c>
    </row>
    <row r="14" spans="1:19" ht="21" customHeight="1">
      <c r="A14" s="6" t="s">
        <v>84</v>
      </c>
      <c r="B14" s="6" t="s">
        <v>85</v>
      </c>
      <c r="C14" s="6" t="s">
        <v>86</v>
      </c>
      <c r="D14" s="6" t="s">
        <v>81</v>
      </c>
      <c r="E14" s="6" t="s">
        <v>81</v>
      </c>
      <c r="F14" s="6" t="s">
        <v>79</v>
      </c>
      <c r="G14" s="6" t="s">
        <v>87</v>
      </c>
      <c r="H14" s="6" t="s">
        <v>88</v>
      </c>
      <c r="I14" s="6" t="s">
        <v>89</v>
      </c>
      <c r="J14" s="6" t="s">
        <v>16</v>
      </c>
      <c r="K14" s="6" t="s">
        <v>17</v>
      </c>
      <c r="L14" s="6" t="s">
        <v>17</v>
      </c>
      <c r="M14" s="6" t="s">
        <v>17</v>
      </c>
      <c r="N14" s="6" t="s">
        <v>16</v>
      </c>
      <c r="O14" s="6" t="s">
        <v>17</v>
      </c>
      <c r="P14" s="6" t="s">
        <v>17</v>
      </c>
      <c r="Q14" s="6" t="s">
        <v>17</v>
      </c>
      <c r="R14" s="6" t="s">
        <v>85</v>
      </c>
      <c r="S14" s="6" t="s">
        <v>86</v>
      </c>
    </row>
    <row r="15" spans="1:19" ht="21" customHeight="1" hidden="1" outlineLevel="1">
      <c r="A15" s="6" t="s">
        <v>90</v>
      </c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collapsed="1">
      <c r="A16" s="6" t="s">
        <v>91</v>
      </c>
      <c r="B16" s="25" t="s">
        <v>93</v>
      </c>
      <c r="C16" s="25" t="s">
        <v>94</v>
      </c>
      <c r="D16" s="25" t="s">
        <v>81</v>
      </c>
      <c r="E16" s="25" t="s">
        <v>81</v>
      </c>
      <c r="F16" s="25" t="s">
        <v>95</v>
      </c>
      <c r="G16" s="25" t="s">
        <v>96</v>
      </c>
      <c r="H16" s="25" t="s">
        <v>97</v>
      </c>
      <c r="I16" s="25" t="s">
        <v>98</v>
      </c>
      <c r="J16" s="25" t="s">
        <v>16</v>
      </c>
      <c r="K16" s="25" t="s">
        <v>17</v>
      </c>
      <c r="L16" s="25" t="s">
        <v>17</v>
      </c>
      <c r="M16" s="25" t="s">
        <v>17</v>
      </c>
      <c r="N16" s="25" t="s">
        <v>16</v>
      </c>
      <c r="O16" s="25" t="s">
        <v>17</v>
      </c>
      <c r="P16" s="25" t="s">
        <v>17</v>
      </c>
      <c r="Q16" s="25" t="s">
        <v>17</v>
      </c>
      <c r="R16" s="25" t="s">
        <v>93</v>
      </c>
      <c r="S16" s="25" t="s">
        <v>94</v>
      </c>
    </row>
    <row r="17" spans="1:19" ht="21" customHeight="1">
      <c r="A17" s="6" t="s">
        <v>99</v>
      </c>
      <c r="B17" s="21" t="s">
        <v>101</v>
      </c>
      <c r="C17" s="21" t="s">
        <v>102</v>
      </c>
      <c r="D17" s="21" t="s">
        <v>81</v>
      </c>
      <c r="E17" s="21" t="s">
        <v>81</v>
      </c>
      <c r="F17" s="21" t="s">
        <v>101</v>
      </c>
      <c r="G17" s="21" t="s">
        <v>102</v>
      </c>
      <c r="H17" s="21" t="s">
        <v>81</v>
      </c>
      <c r="I17" s="21" t="s">
        <v>81</v>
      </c>
      <c r="J17" s="2" t="s">
        <v>16</v>
      </c>
      <c r="K17" s="2" t="s">
        <v>17</v>
      </c>
      <c r="L17" s="2" t="s">
        <v>17</v>
      </c>
      <c r="M17" s="2" t="s">
        <v>17</v>
      </c>
      <c r="N17" s="8" t="s">
        <v>16</v>
      </c>
      <c r="O17" s="8" t="s">
        <v>17</v>
      </c>
      <c r="P17" s="8" t="s">
        <v>17</v>
      </c>
      <c r="Q17" s="8" t="s">
        <v>17</v>
      </c>
      <c r="R17" s="21" t="s">
        <v>101</v>
      </c>
      <c r="S17" s="21" t="s">
        <v>102</v>
      </c>
    </row>
    <row r="18" spans="1:19" ht="21" customHeight="1">
      <c r="A18" s="6" t="s">
        <v>104</v>
      </c>
      <c r="B18" s="25" t="s">
        <v>105</v>
      </c>
      <c r="C18" s="25" t="s">
        <v>106</v>
      </c>
      <c r="D18" s="21" t="s">
        <v>81</v>
      </c>
      <c r="E18" s="21" t="s">
        <v>81</v>
      </c>
      <c r="F18" s="25" t="s">
        <v>107</v>
      </c>
      <c r="G18" s="25" t="s">
        <v>108</v>
      </c>
      <c r="H18" s="25" t="s">
        <v>109</v>
      </c>
      <c r="I18" s="25" t="s">
        <v>110</v>
      </c>
      <c r="J18" s="25" t="s">
        <v>16</v>
      </c>
      <c r="K18" s="25" t="s">
        <v>17</v>
      </c>
      <c r="L18" s="25" t="s">
        <v>17</v>
      </c>
      <c r="M18" s="25" t="s">
        <v>17</v>
      </c>
      <c r="N18" s="25" t="s">
        <v>16</v>
      </c>
      <c r="O18" s="25" t="s">
        <v>17</v>
      </c>
      <c r="P18" s="25" t="s">
        <v>17</v>
      </c>
      <c r="Q18" s="25" t="s">
        <v>17</v>
      </c>
      <c r="R18" s="25" t="s">
        <v>105</v>
      </c>
      <c r="S18" s="25" t="s">
        <v>106</v>
      </c>
    </row>
    <row r="19" spans="2:16" ht="12.75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K19" sqref="K19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'01'!B2:S2</f>
        <v>Январь-февраль 2020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2020.</v>
      </c>
      <c r="B7" s="6" t="str">
        <f>'01'!B7</f>
        <v>38</v>
      </c>
      <c r="C7" s="6" t="str">
        <f>'01'!C7</f>
        <v>4 385 883,85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38</v>
      </c>
      <c r="G7" s="6" t="str">
        <f>'01'!G7</f>
        <v>4 385 883,85</v>
      </c>
      <c r="H7" s="14">
        <f>F7/B7*100</f>
        <v>100</v>
      </c>
      <c r="I7" s="14">
        <f>G7/C7*100</f>
        <v>100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2020.</v>
      </c>
      <c r="B8" s="2" t="str">
        <f>'01'!B8</f>
        <v>37</v>
      </c>
      <c r="C8" s="2" t="str">
        <f>'01'!C8</f>
        <v>12 260 494,45</v>
      </c>
      <c r="D8" s="14">
        <f t="shared" si="0"/>
        <v>100</v>
      </c>
      <c r="E8" s="14">
        <f t="shared" si="0"/>
        <v>100</v>
      </c>
      <c r="F8" s="2" t="str">
        <f>'01'!F8</f>
        <v>34</v>
      </c>
      <c r="G8" s="2" t="str">
        <f>'01'!G8</f>
        <v>2 968 043,87</v>
      </c>
      <c r="H8" s="14">
        <f>F8/B8*100</f>
        <v>91.8918918918919</v>
      </c>
      <c r="I8" s="14">
        <f>G8/C8*100</f>
        <v>24.208190641120517</v>
      </c>
      <c r="J8" s="2">
        <v>3</v>
      </c>
      <c r="K8" s="20">
        <v>9292450.58</v>
      </c>
      <c r="L8" s="14">
        <f aca="true" t="shared" si="1" ref="L8:M18">J8/F8*100</f>
        <v>8.823529411764707</v>
      </c>
      <c r="M8" s="14">
        <f t="shared" si="1"/>
        <v>313.083329863315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2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>
        <f>'01'!A11</f>
        <v>0</v>
      </c>
      <c r="B11" s="2">
        <f t="shared" si="2"/>
        <v>0</v>
      </c>
      <c r="C11" s="20">
        <f t="shared" si="2"/>
        <v>0</v>
      </c>
      <c r="D11" s="14" t="e">
        <f aca="true" t="shared" si="4" ref="D11:E18">B11/B11*100</f>
        <v>#DIV/0!</v>
      </c>
      <c r="E11" s="14" t="e">
        <f t="shared" si="4"/>
        <v>#DIV/0!</v>
      </c>
      <c r="F11" s="2">
        <v>0</v>
      </c>
      <c r="G11" s="20">
        <v>0</v>
      </c>
      <c r="H11" s="14" t="e">
        <f t="shared" si="3"/>
        <v>#DIV/0!</v>
      </c>
      <c r="I11" s="14" t="e">
        <f t="shared" si="3"/>
        <v>#DIV/0!</v>
      </c>
      <c r="J11" s="2">
        <v>0</v>
      </c>
      <c r="K11" s="20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2"/>
        <v>0</v>
      </c>
      <c r="C12" s="20">
        <f t="shared" si="2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aca="true" t="shared" si="5" ref="B13:B18">F13+J13</f>
        <v>0</v>
      </c>
      <c r="C13" s="20">
        <f aca="true" t="shared" si="6" ref="C13:C18">G13+K13</f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5"/>
        <v>0</v>
      </c>
      <c r="C14" s="20">
        <f t="shared" si="6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5"/>
        <v>0</v>
      </c>
      <c r="C15" s="20">
        <f t="shared" si="6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5"/>
        <v>0</v>
      </c>
      <c r="C16" s="20">
        <f t="shared" si="6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5"/>
        <v>0</v>
      </c>
      <c r="C17" s="20">
        <f t="shared" si="6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5"/>
        <v>0</v>
      </c>
      <c r="C18" s="20">
        <f t="shared" si="6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3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F18" sqref="F18:G1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'12'!B2:S2</f>
        <v>Январь-декабрь 2020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2020.</v>
      </c>
      <c r="B7" s="6" t="str">
        <f>'01'!B7</f>
        <v>38</v>
      </c>
      <c r="C7" s="6" t="str">
        <f>'01'!C7</f>
        <v>4 385 883,85</v>
      </c>
      <c r="D7" s="14">
        <f aca="true" t="shared" si="0" ref="D7:E18">B7/B7*100</f>
        <v>100</v>
      </c>
      <c r="E7" s="14">
        <f t="shared" si="0"/>
        <v>100</v>
      </c>
      <c r="F7" s="6" t="str">
        <f>'01'!F7</f>
        <v>38</v>
      </c>
      <c r="G7" s="6" t="str">
        <f>'01'!G7</f>
        <v>4 385 883,85</v>
      </c>
      <c r="H7" s="14">
        <f aca="true" t="shared" si="1" ref="H7:I18">F7/B7*100</f>
        <v>100</v>
      </c>
      <c r="I7" s="14">
        <f t="shared" si="1"/>
        <v>100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2020.</v>
      </c>
      <c r="B8" s="2" t="str">
        <f>'01'!B8</f>
        <v>37</v>
      </c>
      <c r="C8" s="2" t="str">
        <f>'01'!C8</f>
        <v>12 260 494,45</v>
      </c>
      <c r="D8" s="14">
        <f t="shared" si="0"/>
        <v>100</v>
      </c>
      <c r="E8" s="14">
        <f t="shared" si="0"/>
        <v>100</v>
      </c>
      <c r="F8" s="2" t="str">
        <f>'01'!F8</f>
        <v>34</v>
      </c>
      <c r="G8" s="2" t="str">
        <f>'01'!G8</f>
        <v>2 968 043,87</v>
      </c>
      <c r="H8" s="14">
        <f t="shared" si="1"/>
        <v>91.8918918918919</v>
      </c>
      <c r="I8" s="14">
        <f t="shared" si="1"/>
        <v>24.208190641120517</v>
      </c>
      <c r="J8" s="2">
        <v>3</v>
      </c>
      <c r="K8" s="20">
        <v>9292450.58</v>
      </c>
      <c r="L8" s="14">
        <f aca="true" t="shared" si="2" ref="L8:M18">J8/F8*100</f>
        <v>8.823529411764707</v>
      </c>
      <c r="M8" s="14">
        <f t="shared" si="2"/>
        <v>313.083329863315</v>
      </c>
      <c r="N8" s="2"/>
      <c r="O8" s="2"/>
      <c r="P8" s="13"/>
      <c r="Q8" s="13"/>
      <c r="R8" s="5"/>
      <c r="S8" s="5"/>
    </row>
    <row r="9" spans="1:19" ht="21" customHeight="1">
      <c r="A9" s="6" t="str">
        <f>'03'!A9</f>
        <v>Март 2020.</v>
      </c>
      <c r="B9" s="23" t="str">
        <f>'03'!B9</f>
        <v>43</v>
      </c>
      <c r="C9" s="23" t="str">
        <f>'03'!C9</f>
        <v>7 540 568,51</v>
      </c>
      <c r="D9" s="14">
        <f t="shared" si="0"/>
        <v>100</v>
      </c>
      <c r="E9" s="14">
        <f t="shared" si="0"/>
        <v>100</v>
      </c>
      <c r="F9" s="23" t="str">
        <f>'03'!F9</f>
        <v>41</v>
      </c>
      <c r="G9" s="23" t="str">
        <f>'03'!G9</f>
        <v>5 186 891,11</v>
      </c>
      <c r="H9" s="14">
        <f t="shared" si="1"/>
        <v>95.34883720930233</v>
      </c>
      <c r="I9" s="14">
        <f t="shared" si="1"/>
        <v>68.78647283850485</v>
      </c>
      <c r="J9" s="23">
        <v>1</v>
      </c>
      <c r="K9" s="24">
        <v>2011120</v>
      </c>
      <c r="L9" s="14">
        <f>J9/F9*100</f>
        <v>2.4390243902439024</v>
      </c>
      <c r="M9" s="14">
        <f>K9/G9*100</f>
        <v>38.7731293630338</v>
      </c>
      <c r="N9" s="23"/>
      <c r="O9" s="23"/>
      <c r="P9" s="23"/>
      <c r="Q9" s="23"/>
      <c r="R9" s="23"/>
      <c r="S9" s="23"/>
    </row>
    <row r="10" spans="1:19" ht="21" customHeight="1">
      <c r="A10" s="6" t="str">
        <f>'04'!A10</f>
        <v>Апрель 2020.</v>
      </c>
      <c r="B10" s="2" t="str">
        <f>'04'!B10</f>
        <v>15</v>
      </c>
      <c r="C10" s="2" t="str">
        <f>'04'!C10</f>
        <v>3 632 818,59</v>
      </c>
      <c r="D10" s="14">
        <f t="shared" si="0"/>
        <v>100</v>
      </c>
      <c r="E10" s="14">
        <f t="shared" si="0"/>
        <v>100</v>
      </c>
      <c r="F10" s="2" t="str">
        <f>'04'!F10</f>
        <v>14</v>
      </c>
      <c r="G10" s="2" t="str">
        <f>'04'!G10</f>
        <v>366 978,74</v>
      </c>
      <c r="H10" s="14">
        <f t="shared" si="1"/>
        <v>93.33333333333333</v>
      </c>
      <c r="I10" s="14">
        <f t="shared" si="1"/>
        <v>10.101763435426596</v>
      </c>
      <c r="J10" s="2">
        <v>0</v>
      </c>
      <c r="K10" s="20">
        <v>0</v>
      </c>
      <c r="L10" s="14">
        <f t="shared" si="2"/>
        <v>0</v>
      </c>
      <c r="M10" s="14">
        <f t="shared" si="2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'05'!A11</f>
        <v>Май 2020.</v>
      </c>
      <c r="B11" s="23" t="s">
        <v>22</v>
      </c>
      <c r="C11" s="23" t="s">
        <v>64</v>
      </c>
      <c r="D11" s="14">
        <f t="shared" si="0"/>
        <v>100</v>
      </c>
      <c r="E11" s="14">
        <f t="shared" si="0"/>
        <v>100</v>
      </c>
      <c r="F11" s="23" t="s">
        <v>22</v>
      </c>
      <c r="G11" s="23" t="s">
        <v>64</v>
      </c>
      <c r="H11" s="14">
        <f t="shared" si="1"/>
        <v>100</v>
      </c>
      <c r="I11" s="14">
        <f t="shared" si="1"/>
        <v>100</v>
      </c>
      <c r="J11" s="2">
        <v>0</v>
      </c>
      <c r="K11" s="20">
        <v>0</v>
      </c>
      <c r="L11" s="14">
        <f t="shared" si="2"/>
        <v>0</v>
      </c>
      <c r="M11" s="14">
        <f t="shared" si="2"/>
        <v>0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2020.</v>
      </c>
      <c r="B12" s="23" t="s">
        <v>68</v>
      </c>
      <c r="C12" s="23" t="s">
        <v>69</v>
      </c>
      <c r="D12" s="14">
        <f t="shared" si="0"/>
        <v>100</v>
      </c>
      <c r="E12" s="14">
        <f t="shared" si="0"/>
        <v>100</v>
      </c>
      <c r="F12" s="23" t="s">
        <v>70</v>
      </c>
      <c r="G12" s="23" t="s">
        <v>71</v>
      </c>
      <c r="H12" s="14">
        <f t="shared" si="1"/>
        <v>97.87234042553192</v>
      </c>
      <c r="I12" s="14">
        <f t="shared" si="1"/>
        <v>55.190126170857624</v>
      </c>
      <c r="J12" s="2">
        <v>1</v>
      </c>
      <c r="K12" s="20">
        <v>670085</v>
      </c>
      <c r="L12" s="14">
        <f t="shared" si="2"/>
        <v>2.1739130434782608</v>
      </c>
      <c r="M12" s="14">
        <f t="shared" si="2"/>
        <v>32.57644245977199</v>
      </c>
      <c r="N12" s="6"/>
      <c r="O12" s="6"/>
      <c r="P12" s="13"/>
      <c r="Q12" s="13"/>
      <c r="R12" s="5"/>
      <c r="S12" s="5"/>
    </row>
    <row r="13" spans="1:19" ht="21" customHeight="1">
      <c r="A13" s="6" t="str">
        <f>'07'!A13</f>
        <v>Июль 2020.</v>
      </c>
      <c r="B13" s="23" t="s">
        <v>79</v>
      </c>
      <c r="C13" s="23" t="s">
        <v>80</v>
      </c>
      <c r="D13" s="14">
        <f t="shared" si="0"/>
        <v>100</v>
      </c>
      <c r="E13" s="14">
        <f t="shared" si="0"/>
        <v>100</v>
      </c>
      <c r="F13" s="23" t="s">
        <v>79</v>
      </c>
      <c r="G13" s="23" t="s">
        <v>80</v>
      </c>
      <c r="H13" s="14">
        <f t="shared" si="1"/>
        <v>100</v>
      </c>
      <c r="I13" s="14">
        <f t="shared" si="1"/>
        <v>100</v>
      </c>
      <c r="J13" s="2">
        <v>0</v>
      </c>
      <c r="K13" s="20">
        <v>0</v>
      </c>
      <c r="L13" s="14">
        <f t="shared" si="2"/>
        <v>0</v>
      </c>
      <c r="M13" s="14">
        <f t="shared" si="2"/>
        <v>0</v>
      </c>
      <c r="N13" s="8"/>
      <c r="O13" s="8"/>
      <c r="P13" s="13"/>
      <c r="Q13" s="13"/>
      <c r="R13" s="5"/>
      <c r="S13" s="5"/>
    </row>
    <row r="14" spans="1:19" ht="21" customHeight="1">
      <c r="A14" s="6" t="str">
        <f>'08'!A14</f>
        <v>Август 2020.</v>
      </c>
      <c r="B14" s="2">
        <v>32</v>
      </c>
      <c r="C14" s="20">
        <v>5110045.93</v>
      </c>
      <c r="D14" s="14">
        <f t="shared" si="0"/>
        <v>100</v>
      </c>
      <c r="E14" s="14">
        <f t="shared" si="0"/>
        <v>100</v>
      </c>
      <c r="F14" s="2">
        <v>27</v>
      </c>
      <c r="G14" s="20">
        <v>544453.15</v>
      </c>
      <c r="H14" s="14">
        <f t="shared" si="1"/>
        <v>84.375</v>
      </c>
      <c r="I14" s="14">
        <f t="shared" si="1"/>
        <v>10.654564703687509</v>
      </c>
      <c r="J14" s="2">
        <v>1</v>
      </c>
      <c r="K14" s="20">
        <v>3035834.82</v>
      </c>
      <c r="L14" s="14">
        <f t="shared" si="2"/>
        <v>3.7037037037037033</v>
      </c>
      <c r="M14" s="14">
        <f t="shared" si="2"/>
        <v>557.5933980729103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'10'!A15</f>
        <v>Сентябрь 2020.</v>
      </c>
      <c r="B15" s="2">
        <f aca="true" t="shared" si="3" ref="B15:C18">F15+J15</f>
        <v>0</v>
      </c>
      <c r="C15" s="20">
        <f t="shared" si="3"/>
        <v>0</v>
      </c>
      <c r="D15" s="14" t="e">
        <f t="shared" si="0"/>
        <v>#DIV/0!</v>
      </c>
      <c r="E15" s="14" t="e">
        <f t="shared" si="0"/>
        <v>#DIV/0!</v>
      </c>
      <c r="F15" s="2">
        <v>0</v>
      </c>
      <c r="G15" s="20">
        <v>0</v>
      </c>
      <c r="H15" s="14" t="e">
        <f t="shared" si="1"/>
        <v>#DIV/0!</v>
      </c>
      <c r="I15" s="14" t="e">
        <f t="shared" si="1"/>
        <v>#DIV/0!</v>
      </c>
      <c r="J15" s="2">
        <v>0</v>
      </c>
      <c r="K15" s="20">
        <v>0</v>
      </c>
      <c r="L15" s="14" t="e">
        <f t="shared" si="2"/>
        <v>#DIV/0!</v>
      </c>
      <c r="M15" s="14" t="e">
        <f t="shared" si="2"/>
        <v>#DIV/0!</v>
      </c>
      <c r="N15" s="8"/>
      <c r="O15" s="8"/>
      <c r="P15" s="13"/>
      <c r="Q15" s="13"/>
      <c r="R15" s="5"/>
      <c r="S15" s="5"/>
    </row>
    <row r="16" spans="1:19" ht="21" customHeight="1" collapsed="1">
      <c r="A16" s="6" t="str">
        <f>'10'!A16</f>
        <v>Октябрь 2020.</v>
      </c>
      <c r="B16" s="25" t="s">
        <v>93</v>
      </c>
      <c r="C16" s="25" t="s">
        <v>94</v>
      </c>
      <c r="D16" s="14">
        <f t="shared" si="0"/>
        <v>100</v>
      </c>
      <c r="E16" s="14">
        <f t="shared" si="0"/>
        <v>100</v>
      </c>
      <c r="F16" s="25" t="s">
        <v>95</v>
      </c>
      <c r="G16" s="25" t="s">
        <v>96</v>
      </c>
      <c r="H16" s="14">
        <f t="shared" si="1"/>
        <v>99.02912621359224</v>
      </c>
      <c r="I16" s="14">
        <f t="shared" si="1"/>
        <v>80.56837007501329</v>
      </c>
      <c r="J16" s="2">
        <v>1</v>
      </c>
      <c r="K16" s="20">
        <v>2571400.1</v>
      </c>
      <c r="L16" s="14">
        <f t="shared" si="2"/>
        <v>0.9803921568627451</v>
      </c>
      <c r="M16" s="14">
        <f t="shared" si="2"/>
        <v>24.11818671135443</v>
      </c>
      <c r="N16" s="8"/>
      <c r="O16" s="8"/>
      <c r="P16" s="13"/>
      <c r="Q16" s="13"/>
      <c r="R16" s="5"/>
      <c r="S16" s="5"/>
    </row>
    <row r="17" spans="1:19" ht="21" customHeight="1">
      <c r="A17" s="6" t="str">
        <f>'11'!A17</f>
        <v>Ноябрь 2020.</v>
      </c>
      <c r="B17" s="2" t="str">
        <f>'11'!B17</f>
        <v>60</v>
      </c>
      <c r="C17" s="2" t="str">
        <f>'11'!C17</f>
        <v>5 468 180,80</v>
      </c>
      <c r="D17" s="14">
        <f t="shared" si="0"/>
        <v>100</v>
      </c>
      <c r="E17" s="14">
        <f t="shared" si="0"/>
        <v>100</v>
      </c>
      <c r="F17" s="2" t="str">
        <f>'11'!F17</f>
        <v>60</v>
      </c>
      <c r="G17" s="2" t="str">
        <f>'11'!G17</f>
        <v>5 468 180,80</v>
      </c>
      <c r="H17" s="14">
        <f t="shared" si="1"/>
        <v>100</v>
      </c>
      <c r="I17" s="14">
        <f t="shared" si="1"/>
        <v>100</v>
      </c>
      <c r="J17" s="2">
        <v>0</v>
      </c>
      <c r="K17" s="20">
        <v>0</v>
      </c>
      <c r="L17" s="14">
        <f t="shared" si="2"/>
        <v>0</v>
      </c>
      <c r="M17" s="14">
        <f t="shared" si="2"/>
        <v>0</v>
      </c>
      <c r="N17" s="8"/>
      <c r="O17" s="8"/>
      <c r="P17" s="13">
        <f>N17/B17*100</f>
        <v>0</v>
      </c>
      <c r="Q17" s="13">
        <f>O17/C17*100</f>
        <v>0</v>
      </c>
      <c r="R17" s="5"/>
      <c r="S17" s="5"/>
    </row>
    <row r="18" spans="1:19" ht="21" customHeight="1">
      <c r="A18" s="6" t="str">
        <f>'12'!A18</f>
        <v>Декабрь 2020.</v>
      </c>
      <c r="B18" s="25" t="s">
        <v>105</v>
      </c>
      <c r="C18" s="25" t="s">
        <v>106</v>
      </c>
      <c r="D18" s="14">
        <f t="shared" si="0"/>
        <v>100</v>
      </c>
      <c r="E18" s="14">
        <f t="shared" si="0"/>
        <v>100</v>
      </c>
      <c r="F18" s="25" t="s">
        <v>107</v>
      </c>
      <c r="G18" s="25" t="s">
        <v>108</v>
      </c>
      <c r="H18" s="14">
        <f t="shared" si="1"/>
        <v>98.07692307692307</v>
      </c>
      <c r="I18" s="14">
        <f t="shared" si="1"/>
        <v>92.49271427457735</v>
      </c>
      <c r="J18" s="2">
        <v>0</v>
      </c>
      <c r="K18" s="20">
        <v>0</v>
      </c>
      <c r="L18" s="14">
        <f t="shared" si="2"/>
        <v>0</v>
      </c>
      <c r="M18" s="14">
        <f t="shared" si="2"/>
        <v>0</v>
      </c>
      <c r="N18" s="8"/>
      <c r="O18" s="8"/>
      <c r="P18" s="13">
        <f>N18/B18*100</f>
        <v>0</v>
      </c>
      <c r="Q18" s="13">
        <f>O18/C18*100</f>
        <v>0</v>
      </c>
      <c r="R18" s="5"/>
      <c r="S18" s="5"/>
    </row>
    <row r="19" spans="2:17" ht="12.75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5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A36" sqref="A36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49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23" t="s">
        <v>22</v>
      </c>
      <c r="C7" s="23" t="s">
        <v>23</v>
      </c>
      <c r="D7" s="23" t="s">
        <v>20</v>
      </c>
      <c r="E7" s="23" t="s">
        <v>20</v>
      </c>
      <c r="F7" s="23" t="s">
        <v>22</v>
      </c>
      <c r="G7" s="23" t="s">
        <v>23</v>
      </c>
      <c r="H7" s="23" t="s">
        <v>20</v>
      </c>
      <c r="I7" s="23" t="s">
        <v>20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>
      <c r="A8" s="6" t="s">
        <v>27</v>
      </c>
      <c r="B8" s="2" t="s">
        <v>28</v>
      </c>
      <c r="C8" s="2" t="s">
        <v>29</v>
      </c>
      <c r="D8" s="2" t="s">
        <v>30</v>
      </c>
      <c r="E8" s="2" t="s">
        <v>31</v>
      </c>
      <c r="F8" s="2" t="s">
        <v>32</v>
      </c>
      <c r="G8" s="2" t="s">
        <v>33</v>
      </c>
      <c r="H8" s="2" t="s">
        <v>34</v>
      </c>
      <c r="I8" s="2" t="s">
        <v>35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8" t="s">
        <v>36</v>
      </c>
      <c r="S8" s="8" t="s">
        <v>37</v>
      </c>
    </row>
    <row r="9" spans="1:19" ht="21" customHeight="1">
      <c r="A9" s="6" t="s">
        <v>38</v>
      </c>
      <c r="B9" s="23" t="s">
        <v>39</v>
      </c>
      <c r="C9" s="23" t="s">
        <v>40</v>
      </c>
      <c r="D9" s="23" t="s">
        <v>41</v>
      </c>
      <c r="E9" s="23" t="s">
        <v>42</v>
      </c>
      <c r="F9" s="23" t="s">
        <v>43</v>
      </c>
      <c r="G9" s="23" t="s">
        <v>44</v>
      </c>
      <c r="H9" s="23" t="s">
        <v>45</v>
      </c>
      <c r="I9" s="23" t="s">
        <v>46</v>
      </c>
      <c r="J9" s="23" t="s">
        <v>16</v>
      </c>
      <c r="K9" s="23" t="s">
        <v>17</v>
      </c>
      <c r="L9" s="23" t="s">
        <v>17</v>
      </c>
      <c r="M9" s="23" t="s">
        <v>17</v>
      </c>
      <c r="N9" s="23" t="s">
        <v>16</v>
      </c>
      <c r="O9" s="23" t="s">
        <v>17</v>
      </c>
      <c r="P9" s="23" t="s">
        <v>17</v>
      </c>
      <c r="Q9" s="23" t="s">
        <v>17</v>
      </c>
      <c r="R9" s="23" t="s">
        <v>47</v>
      </c>
      <c r="S9" s="23" t="s">
        <v>48</v>
      </c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A36" sqref="A36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'03'!B2:S2</f>
        <v>Январь-март 2020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2020.</v>
      </c>
      <c r="B7" s="6" t="str">
        <f>'01'!B7</f>
        <v>38</v>
      </c>
      <c r="C7" s="6" t="str">
        <f>'01'!C7</f>
        <v>4 385 883,85</v>
      </c>
      <c r="D7" s="14">
        <f aca="true" t="shared" si="0" ref="D7:E10">B7/B7*100</f>
        <v>100</v>
      </c>
      <c r="E7" s="14">
        <f t="shared" si="0"/>
        <v>100</v>
      </c>
      <c r="F7" s="6" t="str">
        <f>'01'!F7</f>
        <v>38</v>
      </c>
      <c r="G7" s="6" t="str">
        <f>'01'!G7</f>
        <v>4 385 883,85</v>
      </c>
      <c r="H7" s="14">
        <f aca="true" t="shared" si="1" ref="H7:I9">F7/B7*100</f>
        <v>100</v>
      </c>
      <c r="I7" s="14">
        <f t="shared" si="1"/>
        <v>100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2020.</v>
      </c>
      <c r="B8" s="2" t="str">
        <f>'01'!B8</f>
        <v>37</v>
      </c>
      <c r="C8" s="2" t="str">
        <f>'01'!C8</f>
        <v>12 260 494,45</v>
      </c>
      <c r="D8" s="14">
        <f t="shared" si="0"/>
        <v>100</v>
      </c>
      <c r="E8" s="14">
        <f t="shared" si="0"/>
        <v>100</v>
      </c>
      <c r="F8" s="2" t="str">
        <f>'01'!F8</f>
        <v>34</v>
      </c>
      <c r="G8" s="2" t="str">
        <f>'01'!G8</f>
        <v>2 968 043,87</v>
      </c>
      <c r="H8" s="14">
        <f t="shared" si="1"/>
        <v>91.8918918918919</v>
      </c>
      <c r="I8" s="14">
        <f t="shared" si="1"/>
        <v>24.208190641120517</v>
      </c>
      <c r="J8" s="2">
        <v>3</v>
      </c>
      <c r="K8" s="20">
        <v>9292450.58</v>
      </c>
      <c r="L8" s="14">
        <f aca="true" t="shared" si="2" ref="L8:M18">J8/F8*100</f>
        <v>8.823529411764707</v>
      </c>
      <c r="M8" s="14">
        <f t="shared" si="2"/>
        <v>313.083329863315</v>
      </c>
      <c r="N8" s="2"/>
      <c r="O8" s="2"/>
      <c r="P8" s="13"/>
      <c r="Q8" s="13"/>
      <c r="R8" s="5"/>
      <c r="S8" s="5"/>
    </row>
    <row r="9" spans="1:19" ht="21" customHeight="1">
      <c r="A9" s="6" t="str">
        <f>'03'!A9</f>
        <v>Март 2020.</v>
      </c>
      <c r="B9" s="23" t="str">
        <f>'03'!B9</f>
        <v>43</v>
      </c>
      <c r="C9" s="23" t="str">
        <f>'03'!C9</f>
        <v>7 540 568,51</v>
      </c>
      <c r="D9" s="14">
        <f t="shared" si="0"/>
        <v>100</v>
      </c>
      <c r="E9" s="14">
        <f t="shared" si="0"/>
        <v>100</v>
      </c>
      <c r="F9" s="23" t="str">
        <f>'03'!F9</f>
        <v>41</v>
      </c>
      <c r="G9" s="23" t="str">
        <f>'03'!G9</f>
        <v>5 186 891,11</v>
      </c>
      <c r="H9" s="14">
        <f t="shared" si="1"/>
        <v>95.34883720930233</v>
      </c>
      <c r="I9" s="14">
        <f t="shared" si="1"/>
        <v>68.78647283850485</v>
      </c>
      <c r="J9" s="23">
        <v>1</v>
      </c>
      <c r="K9" s="24">
        <v>2011120</v>
      </c>
      <c r="L9" s="14">
        <f>J9/F9*100</f>
        <v>2.4390243902439024</v>
      </c>
      <c r="M9" s="14">
        <f>K9/G9*100</f>
        <v>38.7731293630338</v>
      </c>
      <c r="N9" s="23"/>
      <c r="O9" s="23"/>
      <c r="P9" s="23"/>
      <c r="Q9" s="23"/>
      <c r="R9" s="23"/>
      <c r="S9" s="23"/>
    </row>
    <row r="10" spans="1:19" ht="21" customHeight="1" hidden="1" outlineLevel="1">
      <c r="A10" s="6">
        <f>'01'!A10</f>
        <v>0</v>
      </c>
      <c r="B10" s="2">
        <f aca="true" t="shared" si="3" ref="B10:C18">F10+J10</f>
        <v>0</v>
      </c>
      <c r="C10" s="20">
        <f t="shared" si="3"/>
        <v>0</v>
      </c>
      <c r="D10" s="14" t="e">
        <f t="shared" si="0"/>
        <v>#DIV/0!</v>
      </c>
      <c r="E10" s="14" t="e">
        <f t="shared" si="0"/>
        <v>#DIV/0!</v>
      </c>
      <c r="F10" s="2">
        <v>0</v>
      </c>
      <c r="G10" s="20">
        <v>0</v>
      </c>
      <c r="H10" s="14" t="e">
        <f aca="true" t="shared" si="4" ref="H10:I18">F10/B10*100</f>
        <v>#DIV/0!</v>
      </c>
      <c r="I10" s="14" t="e">
        <f t="shared" si="4"/>
        <v>#DIV/0!</v>
      </c>
      <c r="J10" s="2">
        <v>0</v>
      </c>
      <c r="K10" s="20">
        <v>0</v>
      </c>
      <c r="L10" s="14" t="e">
        <f t="shared" si="2"/>
        <v>#DIV/0!</v>
      </c>
      <c r="M10" s="14" t="e">
        <f t="shared" si="2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>
        <f>'01'!A11</f>
        <v>0</v>
      </c>
      <c r="B11" s="2">
        <f t="shared" si="3"/>
        <v>0</v>
      </c>
      <c r="C11" s="20">
        <f t="shared" si="3"/>
        <v>0</v>
      </c>
      <c r="D11" s="14" t="e">
        <f aca="true" t="shared" si="5" ref="D11:E18">B11/B11*100</f>
        <v>#DIV/0!</v>
      </c>
      <c r="E11" s="14" t="e">
        <f t="shared" si="5"/>
        <v>#DIV/0!</v>
      </c>
      <c r="F11" s="2">
        <v>0</v>
      </c>
      <c r="G11" s="20">
        <v>0</v>
      </c>
      <c r="H11" s="14" t="e">
        <f t="shared" si="4"/>
        <v>#DIV/0!</v>
      </c>
      <c r="I11" s="14" t="e">
        <f t="shared" si="4"/>
        <v>#DIV/0!</v>
      </c>
      <c r="J11" s="2">
        <v>0</v>
      </c>
      <c r="K11" s="20">
        <v>0</v>
      </c>
      <c r="L11" s="14" t="e">
        <f t="shared" si="2"/>
        <v>#DIV/0!</v>
      </c>
      <c r="M11" s="14" t="e">
        <f t="shared" si="2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3"/>
        <v>0</v>
      </c>
      <c r="C12" s="20">
        <f t="shared" si="3"/>
        <v>0</v>
      </c>
      <c r="D12" s="14" t="e">
        <f t="shared" si="5"/>
        <v>#DIV/0!</v>
      </c>
      <c r="E12" s="14" t="e">
        <f t="shared" si="5"/>
        <v>#DIV/0!</v>
      </c>
      <c r="F12" s="2">
        <v>0</v>
      </c>
      <c r="G12" s="20">
        <v>0</v>
      </c>
      <c r="H12" s="14" t="e">
        <f t="shared" si="4"/>
        <v>#DIV/0!</v>
      </c>
      <c r="I12" s="14" t="e">
        <f t="shared" si="4"/>
        <v>#DIV/0!</v>
      </c>
      <c r="J12" s="2">
        <v>0</v>
      </c>
      <c r="K12" s="20">
        <v>0</v>
      </c>
      <c r="L12" s="14" t="e">
        <f t="shared" si="2"/>
        <v>#DIV/0!</v>
      </c>
      <c r="M12" s="14" t="e">
        <f t="shared" si="2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3"/>
        <v>0</v>
      </c>
      <c r="C13" s="20">
        <f t="shared" si="3"/>
        <v>0</v>
      </c>
      <c r="D13" s="14" t="e">
        <f t="shared" si="5"/>
        <v>#DIV/0!</v>
      </c>
      <c r="E13" s="14" t="e">
        <f t="shared" si="5"/>
        <v>#DIV/0!</v>
      </c>
      <c r="F13" s="2">
        <v>0</v>
      </c>
      <c r="G13" s="20">
        <v>0</v>
      </c>
      <c r="H13" s="14" t="e">
        <f t="shared" si="4"/>
        <v>#DIV/0!</v>
      </c>
      <c r="I13" s="14" t="e">
        <f t="shared" si="4"/>
        <v>#DIV/0!</v>
      </c>
      <c r="J13" s="2">
        <v>0</v>
      </c>
      <c r="K13" s="20">
        <v>0</v>
      </c>
      <c r="L13" s="14" t="e">
        <f t="shared" si="2"/>
        <v>#DIV/0!</v>
      </c>
      <c r="M13" s="14" t="e">
        <f t="shared" si="2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3"/>
        <v>0</v>
      </c>
      <c r="C14" s="20">
        <f t="shared" si="3"/>
        <v>0</v>
      </c>
      <c r="D14" s="14" t="e">
        <f t="shared" si="5"/>
        <v>#DIV/0!</v>
      </c>
      <c r="E14" s="14" t="e">
        <f t="shared" si="5"/>
        <v>#DIV/0!</v>
      </c>
      <c r="F14" s="2">
        <v>0</v>
      </c>
      <c r="G14" s="20">
        <v>0</v>
      </c>
      <c r="H14" s="14" t="e">
        <f t="shared" si="4"/>
        <v>#DIV/0!</v>
      </c>
      <c r="I14" s="14" t="e">
        <f t="shared" si="4"/>
        <v>#DIV/0!</v>
      </c>
      <c r="J14" s="2">
        <v>0</v>
      </c>
      <c r="K14" s="20">
        <v>0</v>
      </c>
      <c r="L14" s="14" t="e">
        <f t="shared" si="2"/>
        <v>#DIV/0!</v>
      </c>
      <c r="M14" s="14" t="e">
        <f t="shared" si="2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3"/>
        <v>0</v>
      </c>
      <c r="C15" s="20">
        <f t="shared" si="3"/>
        <v>0</v>
      </c>
      <c r="D15" s="14" t="e">
        <f t="shared" si="5"/>
        <v>#DIV/0!</v>
      </c>
      <c r="E15" s="14" t="e">
        <f t="shared" si="5"/>
        <v>#DIV/0!</v>
      </c>
      <c r="F15" s="2">
        <v>0</v>
      </c>
      <c r="G15" s="20">
        <v>0</v>
      </c>
      <c r="H15" s="14" t="e">
        <f t="shared" si="4"/>
        <v>#DIV/0!</v>
      </c>
      <c r="I15" s="14" t="e">
        <f t="shared" si="4"/>
        <v>#DIV/0!</v>
      </c>
      <c r="J15" s="2">
        <v>0</v>
      </c>
      <c r="K15" s="20">
        <v>0</v>
      </c>
      <c r="L15" s="14" t="e">
        <f t="shared" si="2"/>
        <v>#DIV/0!</v>
      </c>
      <c r="M15" s="14" t="e">
        <f t="shared" si="2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3"/>
        <v>0</v>
      </c>
      <c r="C16" s="20">
        <f t="shared" si="3"/>
        <v>0</v>
      </c>
      <c r="D16" s="14" t="e">
        <f t="shared" si="5"/>
        <v>#DIV/0!</v>
      </c>
      <c r="E16" s="14" t="e">
        <f t="shared" si="5"/>
        <v>#DIV/0!</v>
      </c>
      <c r="F16" s="2">
        <v>0</v>
      </c>
      <c r="G16" s="20">
        <v>0</v>
      </c>
      <c r="H16" s="14" t="e">
        <f t="shared" si="4"/>
        <v>#DIV/0!</v>
      </c>
      <c r="I16" s="14" t="e">
        <f t="shared" si="4"/>
        <v>#DIV/0!</v>
      </c>
      <c r="J16" s="2">
        <v>0</v>
      </c>
      <c r="K16" s="20">
        <v>0</v>
      </c>
      <c r="L16" s="14" t="e">
        <f t="shared" si="2"/>
        <v>#DIV/0!</v>
      </c>
      <c r="M16" s="14" t="e">
        <f t="shared" si="2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3"/>
        <v>0</v>
      </c>
      <c r="C17" s="20">
        <f t="shared" si="3"/>
        <v>0</v>
      </c>
      <c r="D17" s="14" t="e">
        <f t="shared" si="5"/>
        <v>#DIV/0!</v>
      </c>
      <c r="E17" s="14" t="e">
        <f t="shared" si="5"/>
        <v>#DIV/0!</v>
      </c>
      <c r="F17" s="2">
        <v>0</v>
      </c>
      <c r="G17" s="20">
        <v>0</v>
      </c>
      <c r="H17" s="14" t="e">
        <f t="shared" si="4"/>
        <v>#DIV/0!</v>
      </c>
      <c r="I17" s="14" t="e">
        <f t="shared" si="4"/>
        <v>#DIV/0!</v>
      </c>
      <c r="J17" s="2">
        <v>0</v>
      </c>
      <c r="K17" s="20">
        <v>0</v>
      </c>
      <c r="L17" s="14" t="e">
        <f t="shared" si="2"/>
        <v>#DIV/0!</v>
      </c>
      <c r="M17" s="14" t="e">
        <f t="shared" si="2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3"/>
        <v>0</v>
      </c>
      <c r="C18" s="20">
        <f t="shared" si="3"/>
        <v>0</v>
      </c>
      <c r="D18" s="14" t="e">
        <f t="shared" si="5"/>
        <v>#DIV/0!</v>
      </c>
      <c r="E18" s="14" t="e">
        <f t="shared" si="5"/>
        <v>#DIV/0!</v>
      </c>
      <c r="F18" s="2">
        <v>0</v>
      </c>
      <c r="G18" s="20">
        <v>0</v>
      </c>
      <c r="H18" s="14" t="e">
        <f t="shared" si="4"/>
        <v>#DIV/0!</v>
      </c>
      <c r="I18" s="14" t="e">
        <f t="shared" si="4"/>
        <v>#DIV/0!</v>
      </c>
      <c r="J18" s="2">
        <v>0</v>
      </c>
      <c r="K18" s="20">
        <v>0</v>
      </c>
      <c r="L18" s="14" t="e">
        <f t="shared" si="2"/>
        <v>#DIV/0!</v>
      </c>
      <c r="M18" s="14" t="e">
        <f t="shared" si="2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4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E32" sqref="E3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50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23" t="s">
        <v>22</v>
      </c>
      <c r="C7" s="23" t="s">
        <v>23</v>
      </c>
      <c r="D7" s="23" t="s">
        <v>20</v>
      </c>
      <c r="E7" s="23" t="s">
        <v>20</v>
      </c>
      <c r="F7" s="23" t="s">
        <v>22</v>
      </c>
      <c r="G7" s="23" t="s">
        <v>23</v>
      </c>
      <c r="H7" s="23" t="s">
        <v>20</v>
      </c>
      <c r="I7" s="23" t="s">
        <v>20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>
      <c r="A8" s="6" t="s">
        <v>27</v>
      </c>
      <c r="B8" s="2" t="s">
        <v>28</v>
      </c>
      <c r="C8" s="2" t="s">
        <v>29</v>
      </c>
      <c r="D8" s="2" t="s">
        <v>30</v>
      </c>
      <c r="E8" s="2" t="s">
        <v>31</v>
      </c>
      <c r="F8" s="2" t="s">
        <v>32</v>
      </c>
      <c r="G8" s="2" t="s">
        <v>33</v>
      </c>
      <c r="H8" s="2" t="s">
        <v>34</v>
      </c>
      <c r="I8" s="2" t="s">
        <v>35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8" t="s">
        <v>36</v>
      </c>
      <c r="S8" s="8" t="s">
        <v>37</v>
      </c>
    </row>
    <row r="9" spans="1:19" ht="21" customHeight="1">
      <c r="A9" s="6" t="s">
        <v>38</v>
      </c>
      <c r="B9" s="23" t="s">
        <v>39</v>
      </c>
      <c r="C9" s="23" t="s">
        <v>40</v>
      </c>
      <c r="D9" s="23" t="s">
        <v>41</v>
      </c>
      <c r="E9" s="23" t="s">
        <v>42</v>
      </c>
      <c r="F9" s="23" t="s">
        <v>43</v>
      </c>
      <c r="G9" s="23" t="s">
        <v>44</v>
      </c>
      <c r="H9" s="23" t="s">
        <v>45</v>
      </c>
      <c r="I9" s="23" t="s">
        <v>46</v>
      </c>
      <c r="J9" s="23" t="s">
        <v>16</v>
      </c>
      <c r="K9" s="23" t="s">
        <v>17</v>
      </c>
      <c r="L9" s="23" t="s">
        <v>17</v>
      </c>
      <c r="M9" s="23" t="s">
        <v>17</v>
      </c>
      <c r="N9" s="23" t="s">
        <v>16</v>
      </c>
      <c r="O9" s="23" t="s">
        <v>17</v>
      </c>
      <c r="P9" s="23" t="s">
        <v>17</v>
      </c>
      <c r="Q9" s="23" t="s">
        <v>17</v>
      </c>
      <c r="R9" s="23" t="s">
        <v>47</v>
      </c>
      <c r="S9" s="23" t="s">
        <v>48</v>
      </c>
    </row>
    <row r="10" spans="1:19" ht="21" customHeight="1">
      <c r="A10" s="6" t="s">
        <v>51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16</v>
      </c>
      <c r="O10" s="2" t="s">
        <v>17</v>
      </c>
      <c r="P10" s="2" t="s">
        <v>17</v>
      </c>
      <c r="Q10" s="2" t="s">
        <v>17</v>
      </c>
      <c r="R10" s="8" t="s">
        <v>60</v>
      </c>
      <c r="S10" s="8" t="s">
        <v>61</v>
      </c>
    </row>
    <row r="11" spans="1:19" ht="21" customHeight="1" hidden="1" outlineLevel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E32" sqref="E3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'04'!B2:S2</f>
        <v>Январь-апрель 2020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2020.</v>
      </c>
      <c r="B7" s="6" t="str">
        <f>'01'!B7</f>
        <v>38</v>
      </c>
      <c r="C7" s="6" t="str">
        <f>'01'!C7</f>
        <v>4 385 883,85</v>
      </c>
      <c r="D7" s="14">
        <f aca="true" t="shared" si="0" ref="D7:E10">B7/B7*100</f>
        <v>100</v>
      </c>
      <c r="E7" s="14">
        <f t="shared" si="0"/>
        <v>100</v>
      </c>
      <c r="F7" s="6" t="str">
        <f>'01'!F7</f>
        <v>38</v>
      </c>
      <c r="G7" s="6" t="str">
        <f>'01'!G7</f>
        <v>4 385 883,85</v>
      </c>
      <c r="H7" s="14">
        <f aca="true" t="shared" si="1" ref="H7:I18">F7/B7*100</f>
        <v>100</v>
      </c>
      <c r="I7" s="14">
        <f t="shared" si="1"/>
        <v>100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2020.</v>
      </c>
      <c r="B8" s="2" t="str">
        <f>'01'!B8</f>
        <v>37</v>
      </c>
      <c r="C8" s="2" t="str">
        <f>'01'!C8</f>
        <v>12 260 494,45</v>
      </c>
      <c r="D8" s="14">
        <f t="shared" si="0"/>
        <v>100</v>
      </c>
      <c r="E8" s="14">
        <f t="shared" si="0"/>
        <v>100</v>
      </c>
      <c r="F8" s="2" t="str">
        <f>'01'!F8</f>
        <v>34</v>
      </c>
      <c r="G8" s="2" t="str">
        <f>'01'!G8</f>
        <v>2 968 043,87</v>
      </c>
      <c r="H8" s="14">
        <f t="shared" si="1"/>
        <v>91.8918918918919</v>
      </c>
      <c r="I8" s="14">
        <f t="shared" si="1"/>
        <v>24.208190641120517</v>
      </c>
      <c r="J8" s="2">
        <v>3</v>
      </c>
      <c r="K8" s="20">
        <v>9292450.58</v>
      </c>
      <c r="L8" s="14">
        <f aca="true" t="shared" si="2" ref="L8:M18">J8/F8*100</f>
        <v>8.823529411764707</v>
      </c>
      <c r="M8" s="14">
        <f t="shared" si="2"/>
        <v>313.083329863315</v>
      </c>
      <c r="N8" s="2"/>
      <c r="O8" s="2"/>
      <c r="P8" s="13"/>
      <c r="Q8" s="13"/>
      <c r="R8" s="5"/>
      <c r="S8" s="5"/>
    </row>
    <row r="9" spans="1:19" ht="21" customHeight="1">
      <c r="A9" s="6" t="str">
        <f>'03'!A9</f>
        <v>Март 2020.</v>
      </c>
      <c r="B9" s="23" t="str">
        <f>'03'!B9</f>
        <v>43</v>
      </c>
      <c r="C9" s="23" t="str">
        <f>'03'!C9</f>
        <v>7 540 568,51</v>
      </c>
      <c r="D9" s="14">
        <f t="shared" si="0"/>
        <v>100</v>
      </c>
      <c r="E9" s="14">
        <f t="shared" si="0"/>
        <v>100</v>
      </c>
      <c r="F9" s="23" t="str">
        <f>'03'!F9</f>
        <v>41</v>
      </c>
      <c r="G9" s="23" t="str">
        <f>'03'!G9</f>
        <v>5 186 891,11</v>
      </c>
      <c r="H9" s="14">
        <f t="shared" si="1"/>
        <v>95.34883720930233</v>
      </c>
      <c r="I9" s="14">
        <f t="shared" si="1"/>
        <v>68.78647283850485</v>
      </c>
      <c r="J9" s="23">
        <v>1</v>
      </c>
      <c r="K9" s="24">
        <v>2011120</v>
      </c>
      <c r="L9" s="14">
        <f>J9/F9*100</f>
        <v>2.4390243902439024</v>
      </c>
      <c r="M9" s="14">
        <f>K9/G9*100</f>
        <v>38.7731293630338</v>
      </c>
      <c r="N9" s="23"/>
      <c r="O9" s="23"/>
      <c r="P9" s="23"/>
      <c r="Q9" s="23"/>
      <c r="R9" s="23"/>
      <c r="S9" s="23"/>
    </row>
    <row r="10" spans="1:19" ht="21" customHeight="1">
      <c r="A10" s="6" t="str">
        <f>'04'!A10</f>
        <v>Апрель 2020.</v>
      </c>
      <c r="B10" s="2" t="str">
        <f>'04'!B10</f>
        <v>15</v>
      </c>
      <c r="C10" s="2" t="str">
        <f>'04'!C10</f>
        <v>3 632 818,59</v>
      </c>
      <c r="D10" s="14">
        <f t="shared" si="0"/>
        <v>100</v>
      </c>
      <c r="E10" s="14">
        <f t="shared" si="0"/>
        <v>100</v>
      </c>
      <c r="F10" s="2" t="str">
        <f>'04'!F10</f>
        <v>14</v>
      </c>
      <c r="G10" s="2" t="str">
        <f>'04'!G10</f>
        <v>366 978,74</v>
      </c>
      <c r="H10" s="14">
        <f t="shared" si="1"/>
        <v>93.33333333333333</v>
      </c>
      <c r="I10" s="14">
        <f t="shared" si="1"/>
        <v>10.101763435426596</v>
      </c>
      <c r="J10" s="2">
        <v>0</v>
      </c>
      <c r="K10" s="20">
        <v>0</v>
      </c>
      <c r="L10" s="14">
        <f t="shared" si="2"/>
        <v>0</v>
      </c>
      <c r="M10" s="14">
        <f t="shared" si="2"/>
        <v>0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>
        <f>'01'!A11</f>
        <v>0</v>
      </c>
      <c r="B11" s="2">
        <f aca="true" t="shared" si="3" ref="B11:C18">F11+J11</f>
        <v>0</v>
      </c>
      <c r="C11" s="20">
        <f t="shared" si="3"/>
        <v>0</v>
      </c>
      <c r="D11" s="14" t="e">
        <f aca="true" t="shared" si="4" ref="D11:E18">B11/B11*100</f>
        <v>#DIV/0!</v>
      </c>
      <c r="E11" s="14" t="e">
        <f t="shared" si="4"/>
        <v>#DIV/0!</v>
      </c>
      <c r="F11" s="2">
        <v>0</v>
      </c>
      <c r="G11" s="20">
        <v>0</v>
      </c>
      <c r="H11" s="14" t="e">
        <f t="shared" si="1"/>
        <v>#DIV/0!</v>
      </c>
      <c r="I11" s="14" t="e">
        <f t="shared" si="1"/>
        <v>#DIV/0!</v>
      </c>
      <c r="J11" s="2">
        <v>0</v>
      </c>
      <c r="K11" s="20">
        <v>0</v>
      </c>
      <c r="L11" s="14" t="e">
        <f t="shared" si="2"/>
        <v>#DIV/0!</v>
      </c>
      <c r="M11" s="14" t="e">
        <f t="shared" si="2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3"/>
        <v>0</v>
      </c>
      <c r="C12" s="20">
        <f t="shared" si="3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1"/>
        <v>#DIV/0!</v>
      </c>
      <c r="I12" s="14" t="e">
        <f t="shared" si="1"/>
        <v>#DIV/0!</v>
      </c>
      <c r="J12" s="2">
        <v>0</v>
      </c>
      <c r="K12" s="20">
        <v>0</v>
      </c>
      <c r="L12" s="14" t="e">
        <f t="shared" si="2"/>
        <v>#DIV/0!</v>
      </c>
      <c r="M12" s="14" t="e">
        <f t="shared" si="2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3"/>
        <v>0</v>
      </c>
      <c r="C13" s="20">
        <f t="shared" si="3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1"/>
        <v>#DIV/0!</v>
      </c>
      <c r="I13" s="14" t="e">
        <f t="shared" si="1"/>
        <v>#DIV/0!</v>
      </c>
      <c r="J13" s="2">
        <v>0</v>
      </c>
      <c r="K13" s="20">
        <v>0</v>
      </c>
      <c r="L13" s="14" t="e">
        <f t="shared" si="2"/>
        <v>#DIV/0!</v>
      </c>
      <c r="M13" s="14" t="e">
        <f t="shared" si="2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3"/>
        <v>0</v>
      </c>
      <c r="C14" s="20">
        <f t="shared" si="3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1"/>
        <v>#DIV/0!</v>
      </c>
      <c r="I14" s="14" t="e">
        <f t="shared" si="1"/>
        <v>#DIV/0!</v>
      </c>
      <c r="J14" s="2">
        <v>0</v>
      </c>
      <c r="K14" s="20">
        <v>0</v>
      </c>
      <c r="L14" s="14" t="e">
        <f t="shared" si="2"/>
        <v>#DIV/0!</v>
      </c>
      <c r="M14" s="14" t="e">
        <f t="shared" si="2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3"/>
        <v>0</v>
      </c>
      <c r="C15" s="20">
        <f t="shared" si="3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1"/>
        <v>#DIV/0!</v>
      </c>
      <c r="I15" s="14" t="e">
        <f t="shared" si="1"/>
        <v>#DIV/0!</v>
      </c>
      <c r="J15" s="2">
        <v>0</v>
      </c>
      <c r="K15" s="20">
        <v>0</v>
      </c>
      <c r="L15" s="14" t="e">
        <f t="shared" si="2"/>
        <v>#DIV/0!</v>
      </c>
      <c r="M15" s="14" t="e">
        <f t="shared" si="2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3"/>
        <v>0</v>
      </c>
      <c r="C16" s="20">
        <f t="shared" si="3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1"/>
        <v>#DIV/0!</v>
      </c>
      <c r="I16" s="14" t="e">
        <f t="shared" si="1"/>
        <v>#DIV/0!</v>
      </c>
      <c r="J16" s="2">
        <v>0</v>
      </c>
      <c r="K16" s="20">
        <v>0</v>
      </c>
      <c r="L16" s="14" t="e">
        <f t="shared" si="2"/>
        <v>#DIV/0!</v>
      </c>
      <c r="M16" s="14" t="e">
        <f t="shared" si="2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3"/>
        <v>0</v>
      </c>
      <c r="C17" s="20">
        <f t="shared" si="3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1"/>
        <v>#DIV/0!</v>
      </c>
      <c r="I17" s="14" t="e">
        <f t="shared" si="1"/>
        <v>#DIV/0!</v>
      </c>
      <c r="J17" s="2">
        <v>0</v>
      </c>
      <c r="K17" s="20">
        <v>0</v>
      </c>
      <c r="L17" s="14" t="e">
        <f t="shared" si="2"/>
        <v>#DIV/0!</v>
      </c>
      <c r="M17" s="14" t="e">
        <f t="shared" si="2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3"/>
        <v>0</v>
      </c>
      <c r="C18" s="20">
        <f t="shared" si="3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1"/>
        <v>#DIV/0!</v>
      </c>
      <c r="I18" s="14" t="e">
        <f t="shared" si="1"/>
        <v>#DIV/0!</v>
      </c>
      <c r="J18" s="2">
        <v>0</v>
      </c>
      <c r="K18" s="20">
        <v>0</v>
      </c>
      <c r="L18" s="14" t="e">
        <f t="shared" si="2"/>
        <v>#DIV/0!</v>
      </c>
      <c r="M18" s="14" t="e">
        <f t="shared" si="2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4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11" sqref="B11:S11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62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23" t="s">
        <v>22</v>
      </c>
      <c r="C7" s="23" t="s">
        <v>23</v>
      </c>
      <c r="D7" s="23" t="s">
        <v>20</v>
      </c>
      <c r="E7" s="23" t="s">
        <v>20</v>
      </c>
      <c r="F7" s="23" t="s">
        <v>22</v>
      </c>
      <c r="G7" s="23" t="s">
        <v>23</v>
      </c>
      <c r="H7" s="23" t="s">
        <v>20</v>
      </c>
      <c r="I7" s="23" t="s">
        <v>20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>
      <c r="A8" s="6" t="s">
        <v>27</v>
      </c>
      <c r="B8" s="2" t="s">
        <v>28</v>
      </c>
      <c r="C8" s="2" t="s">
        <v>29</v>
      </c>
      <c r="D8" s="2" t="s">
        <v>30</v>
      </c>
      <c r="E8" s="2" t="s">
        <v>31</v>
      </c>
      <c r="F8" s="2" t="s">
        <v>32</v>
      </c>
      <c r="G8" s="2" t="s">
        <v>33</v>
      </c>
      <c r="H8" s="2" t="s">
        <v>34</v>
      </c>
      <c r="I8" s="2" t="s">
        <v>35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8" t="s">
        <v>36</v>
      </c>
      <c r="S8" s="8" t="s">
        <v>37</v>
      </c>
    </row>
    <row r="9" spans="1:19" ht="21" customHeight="1">
      <c r="A9" s="6" t="s">
        <v>38</v>
      </c>
      <c r="B9" s="23" t="s">
        <v>39</v>
      </c>
      <c r="C9" s="23" t="s">
        <v>40</v>
      </c>
      <c r="D9" s="23" t="s">
        <v>41</v>
      </c>
      <c r="E9" s="23" t="s">
        <v>42</v>
      </c>
      <c r="F9" s="23" t="s">
        <v>43</v>
      </c>
      <c r="G9" s="23" t="s">
        <v>44</v>
      </c>
      <c r="H9" s="23" t="s">
        <v>45</v>
      </c>
      <c r="I9" s="23" t="s">
        <v>46</v>
      </c>
      <c r="J9" s="23" t="s">
        <v>16</v>
      </c>
      <c r="K9" s="23" t="s">
        <v>17</v>
      </c>
      <c r="L9" s="23" t="s">
        <v>17</v>
      </c>
      <c r="M9" s="23" t="s">
        <v>17</v>
      </c>
      <c r="N9" s="23" t="s">
        <v>16</v>
      </c>
      <c r="O9" s="23" t="s">
        <v>17</v>
      </c>
      <c r="P9" s="23" t="s">
        <v>17</v>
      </c>
      <c r="Q9" s="23" t="s">
        <v>17</v>
      </c>
      <c r="R9" s="23" t="s">
        <v>47</v>
      </c>
      <c r="S9" s="23" t="s">
        <v>48</v>
      </c>
    </row>
    <row r="10" spans="1:19" ht="21" customHeight="1">
      <c r="A10" s="6" t="s">
        <v>51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16</v>
      </c>
      <c r="O10" s="2" t="s">
        <v>17</v>
      </c>
      <c r="P10" s="2" t="s">
        <v>17</v>
      </c>
      <c r="Q10" s="2" t="s">
        <v>17</v>
      </c>
      <c r="R10" s="8" t="s">
        <v>60</v>
      </c>
      <c r="S10" s="8" t="s">
        <v>61</v>
      </c>
    </row>
    <row r="11" spans="1:19" ht="21" customHeight="1">
      <c r="A11" s="6" t="s">
        <v>63</v>
      </c>
      <c r="B11" s="23" t="s">
        <v>22</v>
      </c>
      <c r="C11" s="23" t="s">
        <v>64</v>
      </c>
      <c r="D11" s="23" t="s">
        <v>20</v>
      </c>
      <c r="E11" s="23" t="s">
        <v>20</v>
      </c>
      <c r="F11" s="23" t="s">
        <v>22</v>
      </c>
      <c r="G11" s="23" t="s">
        <v>64</v>
      </c>
      <c r="H11" s="23" t="s">
        <v>20</v>
      </c>
      <c r="I11" s="23" t="s">
        <v>20</v>
      </c>
      <c r="J11" s="23" t="s">
        <v>16</v>
      </c>
      <c r="K11" s="23" t="s">
        <v>17</v>
      </c>
      <c r="L11" s="23" t="s">
        <v>17</v>
      </c>
      <c r="M11" s="23" t="s">
        <v>17</v>
      </c>
      <c r="N11" s="23" t="s">
        <v>16</v>
      </c>
      <c r="O11" s="23" t="s">
        <v>17</v>
      </c>
      <c r="P11" s="23" t="s">
        <v>17</v>
      </c>
      <c r="Q11" s="23" t="s">
        <v>17</v>
      </c>
      <c r="R11" s="23" t="s">
        <v>24</v>
      </c>
      <c r="S11" s="23" t="s">
        <v>65</v>
      </c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11" sqref="B11:S11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3" t="str">
        <f>'05'!B2:S2</f>
        <v>Январь-май 2020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2020.</v>
      </c>
      <c r="B7" s="6" t="str">
        <f>'01'!B7</f>
        <v>38</v>
      </c>
      <c r="C7" s="6" t="str">
        <f>'01'!C7</f>
        <v>4 385 883,85</v>
      </c>
      <c r="D7" s="14">
        <f aca="true" t="shared" si="0" ref="D7:E18">B7/B7*100</f>
        <v>100</v>
      </c>
      <c r="E7" s="14">
        <f t="shared" si="0"/>
        <v>100</v>
      </c>
      <c r="F7" s="6" t="str">
        <f>'01'!F7</f>
        <v>38</v>
      </c>
      <c r="G7" s="6" t="str">
        <f>'01'!G7</f>
        <v>4 385 883,85</v>
      </c>
      <c r="H7" s="14">
        <f aca="true" t="shared" si="1" ref="H7:I18">F7/B7*100</f>
        <v>100</v>
      </c>
      <c r="I7" s="14">
        <f t="shared" si="1"/>
        <v>100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2020.</v>
      </c>
      <c r="B8" s="2" t="str">
        <f>'01'!B8</f>
        <v>37</v>
      </c>
      <c r="C8" s="2" t="str">
        <f>'01'!C8</f>
        <v>12 260 494,45</v>
      </c>
      <c r="D8" s="14">
        <f t="shared" si="0"/>
        <v>100</v>
      </c>
      <c r="E8" s="14">
        <f t="shared" si="0"/>
        <v>100</v>
      </c>
      <c r="F8" s="2" t="str">
        <f>'01'!F8</f>
        <v>34</v>
      </c>
      <c r="G8" s="2" t="str">
        <f>'01'!G8</f>
        <v>2 968 043,87</v>
      </c>
      <c r="H8" s="14">
        <f t="shared" si="1"/>
        <v>91.8918918918919</v>
      </c>
      <c r="I8" s="14">
        <f t="shared" si="1"/>
        <v>24.208190641120517</v>
      </c>
      <c r="J8" s="2">
        <v>3</v>
      </c>
      <c r="K8" s="20">
        <v>9292450.58</v>
      </c>
      <c r="L8" s="14">
        <f aca="true" t="shared" si="2" ref="L8:M18">J8/F8*100</f>
        <v>8.823529411764707</v>
      </c>
      <c r="M8" s="14">
        <f t="shared" si="2"/>
        <v>313.083329863315</v>
      </c>
      <c r="N8" s="2"/>
      <c r="O8" s="2"/>
      <c r="P8" s="13"/>
      <c r="Q8" s="13"/>
      <c r="R8" s="5"/>
      <c r="S8" s="5"/>
    </row>
    <row r="9" spans="1:19" ht="21" customHeight="1">
      <c r="A9" s="6" t="str">
        <f>'03'!A9</f>
        <v>Март 2020.</v>
      </c>
      <c r="B9" s="23" t="str">
        <f>'03'!B9</f>
        <v>43</v>
      </c>
      <c r="C9" s="23" t="str">
        <f>'03'!C9</f>
        <v>7 540 568,51</v>
      </c>
      <c r="D9" s="14">
        <f t="shared" si="0"/>
        <v>100</v>
      </c>
      <c r="E9" s="14">
        <f t="shared" si="0"/>
        <v>100</v>
      </c>
      <c r="F9" s="23" t="str">
        <f>'03'!F9</f>
        <v>41</v>
      </c>
      <c r="G9" s="23" t="str">
        <f>'03'!G9</f>
        <v>5 186 891,11</v>
      </c>
      <c r="H9" s="14">
        <f t="shared" si="1"/>
        <v>95.34883720930233</v>
      </c>
      <c r="I9" s="14">
        <f t="shared" si="1"/>
        <v>68.78647283850485</v>
      </c>
      <c r="J9" s="23">
        <v>1</v>
      </c>
      <c r="K9" s="24">
        <v>2011120</v>
      </c>
      <c r="L9" s="14">
        <f>J9/F9*100</f>
        <v>2.4390243902439024</v>
      </c>
      <c r="M9" s="14">
        <f>K9/G9*100</f>
        <v>38.7731293630338</v>
      </c>
      <c r="N9" s="23"/>
      <c r="O9" s="23"/>
      <c r="P9" s="23"/>
      <c r="Q9" s="23"/>
      <c r="R9" s="23"/>
      <c r="S9" s="23"/>
    </row>
    <row r="10" spans="1:19" ht="21" customHeight="1">
      <c r="A10" s="6" t="str">
        <f>'04'!A10</f>
        <v>Апрель 2020.</v>
      </c>
      <c r="B10" s="2" t="str">
        <f>'04'!B10</f>
        <v>15</v>
      </c>
      <c r="C10" s="2" t="str">
        <f>'04'!C10</f>
        <v>3 632 818,59</v>
      </c>
      <c r="D10" s="14">
        <f t="shared" si="0"/>
        <v>100</v>
      </c>
      <c r="E10" s="14">
        <f t="shared" si="0"/>
        <v>100</v>
      </c>
      <c r="F10" s="2" t="str">
        <f>'04'!F10</f>
        <v>14</v>
      </c>
      <c r="G10" s="2" t="str">
        <f>'04'!G10</f>
        <v>366 978,74</v>
      </c>
      <c r="H10" s="14">
        <f t="shared" si="1"/>
        <v>93.33333333333333</v>
      </c>
      <c r="I10" s="14">
        <f t="shared" si="1"/>
        <v>10.101763435426596</v>
      </c>
      <c r="J10" s="2">
        <v>0</v>
      </c>
      <c r="K10" s="20">
        <v>0</v>
      </c>
      <c r="L10" s="14">
        <f t="shared" si="2"/>
        <v>0</v>
      </c>
      <c r="M10" s="14">
        <f t="shared" si="2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'05'!A11</f>
        <v>Май 2020.</v>
      </c>
      <c r="B11" s="23" t="s">
        <v>22</v>
      </c>
      <c r="C11" s="23" t="s">
        <v>64</v>
      </c>
      <c r="D11" s="14">
        <f t="shared" si="0"/>
        <v>100</v>
      </c>
      <c r="E11" s="14">
        <f t="shared" si="0"/>
        <v>100</v>
      </c>
      <c r="F11" s="23" t="s">
        <v>22</v>
      </c>
      <c r="G11" s="23" t="s">
        <v>64</v>
      </c>
      <c r="H11" s="14">
        <f t="shared" si="1"/>
        <v>100</v>
      </c>
      <c r="I11" s="14">
        <f t="shared" si="1"/>
        <v>100</v>
      </c>
      <c r="J11" s="2">
        <v>0</v>
      </c>
      <c r="K11" s="20">
        <v>0</v>
      </c>
      <c r="L11" s="14">
        <f t="shared" si="2"/>
        <v>0</v>
      </c>
      <c r="M11" s="14">
        <f t="shared" si="2"/>
        <v>0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aca="true" t="shared" si="3" ref="B12:C18">F12+J12</f>
        <v>0</v>
      </c>
      <c r="C12" s="20">
        <f t="shared" si="3"/>
        <v>0</v>
      </c>
      <c r="D12" s="14" t="e">
        <f t="shared" si="0"/>
        <v>#DIV/0!</v>
      </c>
      <c r="E12" s="14" t="e">
        <f t="shared" si="0"/>
        <v>#DIV/0!</v>
      </c>
      <c r="F12" s="2">
        <v>0</v>
      </c>
      <c r="G12" s="20">
        <v>0</v>
      </c>
      <c r="H12" s="14" t="e">
        <f t="shared" si="1"/>
        <v>#DIV/0!</v>
      </c>
      <c r="I12" s="14" t="e">
        <f t="shared" si="1"/>
        <v>#DIV/0!</v>
      </c>
      <c r="J12" s="2">
        <v>0</v>
      </c>
      <c r="K12" s="20">
        <v>0</v>
      </c>
      <c r="L12" s="14" t="e">
        <f t="shared" si="2"/>
        <v>#DIV/0!</v>
      </c>
      <c r="M12" s="14" t="e">
        <f t="shared" si="2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3"/>
        <v>0</v>
      </c>
      <c r="C13" s="20">
        <f t="shared" si="3"/>
        <v>0</v>
      </c>
      <c r="D13" s="14" t="e">
        <f t="shared" si="0"/>
        <v>#DIV/0!</v>
      </c>
      <c r="E13" s="14" t="e">
        <f t="shared" si="0"/>
        <v>#DIV/0!</v>
      </c>
      <c r="F13" s="2">
        <v>0</v>
      </c>
      <c r="G13" s="20">
        <v>0</v>
      </c>
      <c r="H13" s="14" t="e">
        <f t="shared" si="1"/>
        <v>#DIV/0!</v>
      </c>
      <c r="I13" s="14" t="e">
        <f t="shared" si="1"/>
        <v>#DIV/0!</v>
      </c>
      <c r="J13" s="2">
        <v>0</v>
      </c>
      <c r="K13" s="20">
        <v>0</v>
      </c>
      <c r="L13" s="14" t="e">
        <f t="shared" si="2"/>
        <v>#DIV/0!</v>
      </c>
      <c r="M13" s="14" t="e">
        <f t="shared" si="2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3"/>
        <v>0</v>
      </c>
      <c r="C14" s="20">
        <f t="shared" si="3"/>
        <v>0</v>
      </c>
      <c r="D14" s="14" t="e">
        <f t="shared" si="0"/>
        <v>#DIV/0!</v>
      </c>
      <c r="E14" s="14" t="e">
        <f t="shared" si="0"/>
        <v>#DIV/0!</v>
      </c>
      <c r="F14" s="2">
        <v>0</v>
      </c>
      <c r="G14" s="20">
        <v>0</v>
      </c>
      <c r="H14" s="14" t="e">
        <f t="shared" si="1"/>
        <v>#DIV/0!</v>
      </c>
      <c r="I14" s="14" t="e">
        <f t="shared" si="1"/>
        <v>#DIV/0!</v>
      </c>
      <c r="J14" s="2">
        <v>0</v>
      </c>
      <c r="K14" s="20">
        <v>0</v>
      </c>
      <c r="L14" s="14" t="e">
        <f t="shared" si="2"/>
        <v>#DIV/0!</v>
      </c>
      <c r="M14" s="14" t="e">
        <f t="shared" si="2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3"/>
        <v>0</v>
      </c>
      <c r="C15" s="20">
        <f t="shared" si="3"/>
        <v>0</v>
      </c>
      <c r="D15" s="14" t="e">
        <f t="shared" si="0"/>
        <v>#DIV/0!</v>
      </c>
      <c r="E15" s="14" t="e">
        <f t="shared" si="0"/>
        <v>#DIV/0!</v>
      </c>
      <c r="F15" s="2">
        <v>0</v>
      </c>
      <c r="G15" s="20">
        <v>0</v>
      </c>
      <c r="H15" s="14" t="e">
        <f t="shared" si="1"/>
        <v>#DIV/0!</v>
      </c>
      <c r="I15" s="14" t="e">
        <f t="shared" si="1"/>
        <v>#DIV/0!</v>
      </c>
      <c r="J15" s="2">
        <v>0</v>
      </c>
      <c r="K15" s="20">
        <v>0</v>
      </c>
      <c r="L15" s="14" t="e">
        <f t="shared" si="2"/>
        <v>#DIV/0!</v>
      </c>
      <c r="M15" s="14" t="e">
        <f t="shared" si="2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3"/>
        <v>0</v>
      </c>
      <c r="C16" s="20">
        <f t="shared" si="3"/>
        <v>0</v>
      </c>
      <c r="D16" s="14" t="e">
        <f t="shared" si="0"/>
        <v>#DIV/0!</v>
      </c>
      <c r="E16" s="14" t="e">
        <f t="shared" si="0"/>
        <v>#DIV/0!</v>
      </c>
      <c r="F16" s="2">
        <v>0</v>
      </c>
      <c r="G16" s="20">
        <v>0</v>
      </c>
      <c r="H16" s="14" t="e">
        <f t="shared" si="1"/>
        <v>#DIV/0!</v>
      </c>
      <c r="I16" s="14" t="e">
        <f t="shared" si="1"/>
        <v>#DIV/0!</v>
      </c>
      <c r="J16" s="2">
        <v>0</v>
      </c>
      <c r="K16" s="20">
        <v>0</v>
      </c>
      <c r="L16" s="14" t="e">
        <f t="shared" si="2"/>
        <v>#DIV/0!</v>
      </c>
      <c r="M16" s="14" t="e">
        <f t="shared" si="2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3"/>
        <v>0</v>
      </c>
      <c r="C17" s="20">
        <f t="shared" si="3"/>
        <v>0</v>
      </c>
      <c r="D17" s="14" t="e">
        <f t="shared" si="0"/>
        <v>#DIV/0!</v>
      </c>
      <c r="E17" s="14" t="e">
        <f t="shared" si="0"/>
        <v>#DIV/0!</v>
      </c>
      <c r="F17" s="2">
        <v>0</v>
      </c>
      <c r="G17" s="20">
        <v>0</v>
      </c>
      <c r="H17" s="14" t="e">
        <f t="shared" si="1"/>
        <v>#DIV/0!</v>
      </c>
      <c r="I17" s="14" t="e">
        <f t="shared" si="1"/>
        <v>#DIV/0!</v>
      </c>
      <c r="J17" s="2">
        <v>0</v>
      </c>
      <c r="K17" s="20">
        <v>0</v>
      </c>
      <c r="L17" s="14" t="e">
        <f t="shared" si="2"/>
        <v>#DIV/0!</v>
      </c>
      <c r="M17" s="14" t="e">
        <f t="shared" si="2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3"/>
        <v>0</v>
      </c>
      <c r="C18" s="20">
        <f t="shared" si="3"/>
        <v>0</v>
      </c>
      <c r="D18" s="14" t="e">
        <f t="shared" si="0"/>
        <v>#DIV/0!</v>
      </c>
      <c r="E18" s="14" t="e">
        <f t="shared" si="0"/>
        <v>#DIV/0!</v>
      </c>
      <c r="F18" s="2">
        <v>0</v>
      </c>
      <c r="G18" s="20">
        <v>0</v>
      </c>
      <c r="H18" s="14" t="e">
        <f t="shared" si="1"/>
        <v>#DIV/0!</v>
      </c>
      <c r="I18" s="14" t="e">
        <f t="shared" si="1"/>
        <v>#DIV/0!</v>
      </c>
      <c r="J18" s="2">
        <v>0</v>
      </c>
      <c r="K18" s="20">
        <v>0</v>
      </c>
      <c r="L18" s="14" t="e">
        <f t="shared" si="2"/>
        <v>#DIV/0!</v>
      </c>
      <c r="M18" s="14" t="e">
        <f t="shared" si="2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4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12" sqref="B12:S1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>
      <c r="A2" s="3" t="s">
        <v>2</v>
      </c>
      <c r="B2" s="30" t="s">
        <v>66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>
      <c r="A7" s="6" t="s">
        <v>21</v>
      </c>
      <c r="B7" s="23" t="s">
        <v>22</v>
      </c>
      <c r="C7" s="23" t="s">
        <v>23</v>
      </c>
      <c r="D7" s="23" t="s">
        <v>20</v>
      </c>
      <c r="E7" s="23" t="s">
        <v>20</v>
      </c>
      <c r="F7" s="23" t="s">
        <v>22</v>
      </c>
      <c r="G7" s="23" t="s">
        <v>23</v>
      </c>
      <c r="H7" s="23" t="s">
        <v>20</v>
      </c>
      <c r="I7" s="23" t="s">
        <v>20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>
      <c r="A8" s="6" t="s">
        <v>27</v>
      </c>
      <c r="B8" s="2" t="s">
        <v>28</v>
      </c>
      <c r="C8" s="2" t="s">
        <v>29</v>
      </c>
      <c r="D8" s="2" t="s">
        <v>30</v>
      </c>
      <c r="E8" s="2" t="s">
        <v>31</v>
      </c>
      <c r="F8" s="2" t="s">
        <v>32</v>
      </c>
      <c r="G8" s="2" t="s">
        <v>33</v>
      </c>
      <c r="H8" s="2" t="s">
        <v>34</v>
      </c>
      <c r="I8" s="2" t="s">
        <v>35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8" t="s">
        <v>36</v>
      </c>
      <c r="S8" s="8" t="s">
        <v>37</v>
      </c>
    </row>
    <row r="9" spans="1:19" ht="21" customHeight="1">
      <c r="A9" s="6" t="s">
        <v>38</v>
      </c>
      <c r="B9" s="23" t="s">
        <v>39</v>
      </c>
      <c r="C9" s="23" t="s">
        <v>40</v>
      </c>
      <c r="D9" s="23" t="s">
        <v>41</v>
      </c>
      <c r="E9" s="23" t="s">
        <v>42</v>
      </c>
      <c r="F9" s="23" t="s">
        <v>43</v>
      </c>
      <c r="G9" s="23" t="s">
        <v>44</v>
      </c>
      <c r="H9" s="23" t="s">
        <v>45</v>
      </c>
      <c r="I9" s="23" t="s">
        <v>46</v>
      </c>
      <c r="J9" s="23" t="s">
        <v>16</v>
      </c>
      <c r="K9" s="23" t="s">
        <v>17</v>
      </c>
      <c r="L9" s="23" t="s">
        <v>17</v>
      </c>
      <c r="M9" s="23" t="s">
        <v>17</v>
      </c>
      <c r="N9" s="23" t="s">
        <v>16</v>
      </c>
      <c r="O9" s="23" t="s">
        <v>17</v>
      </c>
      <c r="P9" s="23" t="s">
        <v>17</v>
      </c>
      <c r="Q9" s="23" t="s">
        <v>17</v>
      </c>
      <c r="R9" s="23" t="s">
        <v>47</v>
      </c>
      <c r="S9" s="23" t="s">
        <v>48</v>
      </c>
    </row>
    <row r="10" spans="1:19" ht="21" customHeight="1">
      <c r="A10" s="6" t="s">
        <v>51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16</v>
      </c>
      <c r="O10" s="2" t="s">
        <v>17</v>
      </c>
      <c r="P10" s="2" t="s">
        <v>17</v>
      </c>
      <c r="Q10" s="2" t="s">
        <v>17</v>
      </c>
      <c r="R10" s="8" t="s">
        <v>60</v>
      </c>
      <c r="S10" s="8" t="s">
        <v>61</v>
      </c>
    </row>
    <row r="11" spans="1:19" ht="21" customHeight="1">
      <c r="A11" s="6" t="s">
        <v>63</v>
      </c>
      <c r="B11" s="23" t="s">
        <v>22</v>
      </c>
      <c r="C11" s="23" t="s">
        <v>64</v>
      </c>
      <c r="D11" s="23" t="s">
        <v>20</v>
      </c>
      <c r="E11" s="23" t="s">
        <v>20</v>
      </c>
      <c r="F11" s="23" t="s">
        <v>22</v>
      </c>
      <c r="G11" s="23" t="s">
        <v>64</v>
      </c>
      <c r="H11" s="23" t="s">
        <v>20</v>
      </c>
      <c r="I11" s="23" t="s">
        <v>20</v>
      </c>
      <c r="J11" s="23" t="s">
        <v>16</v>
      </c>
      <c r="K11" s="23" t="s">
        <v>17</v>
      </c>
      <c r="L11" s="23" t="s">
        <v>17</v>
      </c>
      <c r="M11" s="23" t="s">
        <v>17</v>
      </c>
      <c r="N11" s="23" t="s">
        <v>16</v>
      </c>
      <c r="O11" s="23" t="s">
        <v>17</v>
      </c>
      <c r="P11" s="23" t="s">
        <v>17</v>
      </c>
      <c r="Q11" s="23" t="s">
        <v>17</v>
      </c>
      <c r="R11" s="23" t="s">
        <v>24</v>
      </c>
      <c r="S11" s="23" t="s">
        <v>65</v>
      </c>
    </row>
    <row r="12" spans="1:19" ht="21" customHeight="1">
      <c r="A12" s="6" t="s">
        <v>67</v>
      </c>
      <c r="B12" s="23" t="s">
        <v>68</v>
      </c>
      <c r="C12" s="23" t="s">
        <v>69</v>
      </c>
      <c r="D12" s="23" t="s">
        <v>72</v>
      </c>
      <c r="E12" s="23" t="s">
        <v>73</v>
      </c>
      <c r="F12" s="23" t="s">
        <v>70</v>
      </c>
      <c r="G12" s="23" t="s">
        <v>71</v>
      </c>
      <c r="H12" s="23" t="s">
        <v>74</v>
      </c>
      <c r="I12" s="23" t="s">
        <v>75</v>
      </c>
      <c r="J12" s="23" t="s">
        <v>16</v>
      </c>
      <c r="K12" s="23" t="s">
        <v>17</v>
      </c>
      <c r="L12" s="23" t="s">
        <v>17</v>
      </c>
      <c r="M12" s="23" t="s">
        <v>17</v>
      </c>
      <c r="N12" s="23" t="s">
        <v>16</v>
      </c>
      <c r="O12" s="23" t="s">
        <v>17</v>
      </c>
      <c r="P12" s="23" t="s">
        <v>17</v>
      </c>
      <c r="Q12" s="23" t="s">
        <v>17</v>
      </c>
      <c r="R12" s="23" t="s">
        <v>76</v>
      </c>
      <c r="S12" s="23" t="s">
        <v>77</v>
      </c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Николаевич Антонов</cp:lastModifiedBy>
  <cp:lastPrinted>2021-01-15T07:49:00Z</cp:lastPrinted>
  <dcterms:modified xsi:type="dcterms:W3CDTF">2021-01-15T07:49:32Z</dcterms:modified>
  <cp:category/>
  <cp:version/>
  <cp:contentType/>
  <cp:contentStatus/>
</cp:coreProperties>
</file>